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Sheet1!$A$4:$U$45</definedName>
    <definedName name="_xlnm.Print_Titles" localSheetId="0">Sheet1!$3:$6</definedName>
  </definedNames>
  <calcPr calcId="144525"/>
</workbook>
</file>

<file path=xl/sharedStrings.xml><?xml version="1.0" encoding="utf-8"?>
<sst xmlns="http://schemas.openxmlformats.org/spreadsheetml/2006/main" count="399" uniqueCount="256">
  <si>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2</t>
    </r>
  </si>
  <si>
    <t xml:space="preserve">           </t>
  </si>
  <si>
    <r>
      <t>海原县</t>
    </r>
    <r>
      <rPr>
        <sz val="22"/>
        <rFont val="Times New Roman"/>
        <charset val="134"/>
      </rPr>
      <t>2024</t>
    </r>
    <r>
      <rPr>
        <sz val="22"/>
        <rFont val="方正小标宋简体"/>
        <charset val="134"/>
      </rPr>
      <t>年统筹整合使用财政涉农资金项目清单（调整）</t>
    </r>
  </si>
  <si>
    <t>序号</t>
  </si>
  <si>
    <t>项目
名称</t>
  </si>
  <si>
    <t>项目
类别</t>
  </si>
  <si>
    <t>建设内容</t>
  </si>
  <si>
    <t>项目
地点</t>
  </si>
  <si>
    <t>实施
时间</t>
  </si>
  <si>
    <t>责任
单位</t>
  </si>
  <si>
    <t>责任人</t>
  </si>
  <si>
    <t>绩效目标</t>
  </si>
  <si>
    <t>受益情况</t>
  </si>
  <si>
    <t>备注</t>
  </si>
  <si>
    <t>受益
户数</t>
  </si>
  <si>
    <t>受益
人口</t>
  </si>
  <si>
    <t>年初资金</t>
  </si>
  <si>
    <t>年中资金</t>
  </si>
  <si>
    <t>较年初
增加</t>
  </si>
  <si>
    <t>财政衔接补助资金</t>
  </si>
  <si>
    <t>其他资金</t>
  </si>
  <si>
    <t>产业比例：中央67.69%，自治区64.68%</t>
  </si>
  <si>
    <t>小计</t>
  </si>
  <si>
    <t>中央</t>
  </si>
  <si>
    <t>自治区</t>
  </si>
  <si>
    <t>县级配套资金</t>
  </si>
  <si>
    <t>其他
资金</t>
  </si>
  <si>
    <t>专项
资金</t>
  </si>
  <si>
    <t>合计</t>
  </si>
  <si>
    <t>2024年见犊补母补助项目</t>
  </si>
  <si>
    <t>新建</t>
  </si>
  <si>
    <t>该项目预算总投资1500万元，建设内容：脱贫户和监测对象见犊补母15000头。</t>
  </si>
  <si>
    <t>各乡镇</t>
  </si>
  <si>
    <t>2024年1月-12月</t>
  </si>
  <si>
    <t>农业农村局</t>
  </si>
  <si>
    <t>郭建巍</t>
  </si>
  <si>
    <t>通过实施产业项目，新增见犊补母15000头，保障脱贫户和监测户当年出生牛犊的基础母牛全覆盖，实现稳定增收、降低返贫风险、提高群众满意度。</t>
  </si>
  <si>
    <t>4017户</t>
  </si>
  <si>
    <t>14059人</t>
  </si>
  <si>
    <t>2024年新增基础母牛补助项目</t>
  </si>
  <si>
    <t>该项目预算总投资950万元，建设内容：脱贫户和监测对象新增基础母牛4750头。</t>
  </si>
  <si>
    <t>通过实施产业项目，完成基础母牛补栏4750头，带动935户3273人脱贫户和监测户发展产业提高收入，实现稳定增收、降低返贫风险、提高群众满意度。</t>
  </si>
  <si>
    <t>935户</t>
  </si>
  <si>
    <t>3273人</t>
  </si>
  <si>
    <t>2024年新增基础母羊补助项目</t>
  </si>
  <si>
    <t>该项目预算总投资1800万元，建设内容：脱贫户和监测对象新增基础母羊60000只。</t>
  </si>
  <si>
    <t>通过实施产业项目，新增基础母羊60000只，带动4474户15659人脱贫户和监测户发展产业提高收入，实现稳定增收、降低返贫风险、提高群众满意度。</t>
  </si>
  <si>
    <t>4474户</t>
  </si>
  <si>
    <t>15659人</t>
  </si>
  <si>
    <t>2024年生猪养殖补助项目</t>
  </si>
  <si>
    <t>该项目预算总投资220万元，建设内容：脱贫户和监测对象养殖生猪4400头。</t>
  </si>
  <si>
    <t>通过实施产业项目，新增生猪养殖4400头，带动1311户4589人脱贫户和监测户发展产业提高收入，实现稳定增收、降低返贫风险、提高群众满意度。</t>
  </si>
  <si>
    <t>1311户</t>
  </si>
  <si>
    <t>4589人</t>
  </si>
  <si>
    <t>2024年饲草种植补助项目</t>
  </si>
  <si>
    <t>该项目预算总投资4139万元，建设内容：脱贫户和监测对象种植饲草（含饲用玉米）275933亩。</t>
  </si>
  <si>
    <t>通过实施产业项目，完成饲草种植275933亩，带动16109户56382人脱贫户和监测户发展产业提高收入，实现稳定增收、降低返贫风险、提高群众满意度。</t>
  </si>
  <si>
    <t>16109户</t>
  </si>
  <si>
    <t>56382人</t>
  </si>
  <si>
    <t>其中25.14万元为少数民族发展资金</t>
  </si>
  <si>
    <t>2024肉牛产业保母稳群饲草补贴项目</t>
  </si>
  <si>
    <t>该项目预算总投资1370.14万元，建设内容：脱贫户和监测对象计划补助2740万头，补助5个月，补助标准为100元/头/月。</t>
  </si>
  <si>
    <t>通过实施产业项目，带动11645户39594人脱贫户和监测户发展产业提高收入，实现稳定增收、降低返贫风险、提高群众满意度。</t>
  </si>
  <si>
    <t>11645户</t>
  </si>
  <si>
    <t>39594人</t>
  </si>
  <si>
    <t>2024年马铃薯种植补助项目</t>
  </si>
  <si>
    <t>该项目预算总投资980万元，建设内容：脱贫户和监测对象种植马铃薯49000亩。</t>
  </si>
  <si>
    <t>通过实施产业项目，完成马铃薯种植49000亩，带动3223户12892人脱贫户和监测户发展产业提高收入，实现稳定增收、降低返贫风险、提高群众满意度。</t>
  </si>
  <si>
    <t>3223户</t>
  </si>
  <si>
    <t>12892人</t>
  </si>
  <si>
    <t>2024年小杂粮种植补助项目</t>
  </si>
  <si>
    <t>该项目预算总投资3480万元，建设内容：脱贫户和监测对象种植小杂粮232000亩。</t>
  </si>
  <si>
    <t>通过实施产业项目，完成小杂粮种植232000亩，带动9672户33852人脱贫户和监测户发展产业提高收入，实现稳定增收、降低返贫风险、提高群众满意度。</t>
  </si>
  <si>
    <t>9672户</t>
  </si>
  <si>
    <t>33852人</t>
  </si>
  <si>
    <t>2024年瓜菜种植补助项目</t>
  </si>
  <si>
    <t>该项目预算总投资730万元，建设内容：脱贫户和监测对象种植瓜菜36500亩。</t>
  </si>
  <si>
    <t>通过实施产业项目，完成蔬菜种植36500亩，带动2933户10265人脱贫户和监测户发展产业提高收入，实现稳定增收、降低返贫风险、提高群众满意度。</t>
  </si>
  <si>
    <t>2933户</t>
  </si>
  <si>
    <t>10265人</t>
  </si>
  <si>
    <t>2024年油料作物种植补助项目</t>
  </si>
  <si>
    <t>该项目预算总投资750万元，建设内容：脱贫户和监测对象种植油料作物50000亩。</t>
  </si>
  <si>
    <t>通过实施产业项目，完成油料种植50000亩，带动2842户9947人脱贫户和监测户发展产业提高收入，实现稳定增收、降低返贫风险、提高群众满意度。</t>
  </si>
  <si>
    <t>2842户</t>
  </si>
  <si>
    <t>9947人</t>
  </si>
  <si>
    <t>2024年养殖棚圈建设补助项目</t>
  </si>
  <si>
    <t>该项目预算总投资36万元，建设内容：新建80平方米棚圈60座。</t>
  </si>
  <si>
    <t>通过实施产业项目，完成养殖棚圈建设60座，带动57户260人脱贫户和监测户发展产业提高收入，实现稳定增收、降低返贫风险、提高群众满意度。</t>
  </si>
  <si>
    <t>57户</t>
  </si>
  <si>
    <t>260人</t>
  </si>
  <si>
    <t>海原县2024年旱作区特色产业配套项目</t>
  </si>
  <si>
    <t>该项目预算总投资3670万元，建设内容：围绕“一主四特”旱作农业区的特色产业，春季覆膜种植30.8万亩；春季覆膜种植4.2万亩.</t>
  </si>
  <si>
    <t>巩固提升旱作地区农业综合生产能力，保障农业生产安全，创新技术模式体制机制；示范推广旱作节水保墒、地膜减量增效等技术，开展新技术新产品试验示范；通过覆膜保墒，提高抗旱减灾能力，实现资源高效利用，促进旱作区农业绿色高质量发展；保障脱贫户、监测户、特殊困难户种植业收入持续增加，引导新型经营主体扩大产业规模；</t>
  </si>
  <si>
    <t>18400户</t>
  </si>
  <si>
    <t>64400人</t>
  </si>
  <si>
    <t>其中1659万元为少数民族发展资金</t>
  </si>
  <si>
    <t>海原县2024年马铃薯脱毒种薯三级繁育体系建设项目</t>
  </si>
  <si>
    <t>该项目预算总投资800万元，建设内容：采购青薯9号原原种1000万粒、原种3000吨(青薯9号2500吨、冀张薯12号500吨），100斤/亩。</t>
  </si>
  <si>
    <t>树台乡、关庄乡、红羊乡</t>
  </si>
  <si>
    <t>使马铃薯脱毒种薯率达到85%以上，提高群众对脱毒种薯的认知率、帮助种植户抵御生产风险，减轻因种薯带毒造成的病害发生情况。</t>
  </si>
  <si>
    <t>2247户</t>
  </si>
  <si>
    <t>8046人</t>
  </si>
  <si>
    <t>海原县2024年扶持壮大村集体经济项目</t>
  </si>
  <si>
    <t>该项目预算总投资500万元，建设内容：鼓励村集体经济组织围绕全县“一主四特”主导产业，发展肉牛养殖配套服务，流转闲置、撂荒土地开展规模化种植、聚焦特色产业后端，发展农产品加工业、探索“村集体+国有企业”、党支部领办合作社等发展模式，通过村级申报、乡镇审核、县级审核，在红羊乡张元村实施桶装水项目，新建车间 1000 平米，购置设备并安装；甘城乡甘城村红梅杏营销项目，关桥乡罗山村蔬菜基地及冷库建设项目，改造钢构棚蔬菜分拣车间1座(20*40米)，村集体经济合作社集中流转50亩土地，新建、翻建公棚40座。</t>
  </si>
  <si>
    <t>李旺镇李果园村，关桥乡罗山村、冯湾村，红羊乡张元村，甘城乡甘城村</t>
  </si>
  <si>
    <t>李旺镇李果园村，关桥乡罗山村、冯湾村，红羊乡张元村，甘城乡甘城村每个村安排项目资金100万元，持续发展壮大村集体经济，在实现村集体经营收益的同时，带动农户增收。</t>
  </si>
  <si>
    <t>450户</t>
  </si>
  <si>
    <t>1548人</t>
  </si>
  <si>
    <r>
      <rPr>
        <sz val="11"/>
        <rFont val="仿宋_GB2312"/>
        <charset val="134"/>
      </rPr>
      <t>海原县</t>
    </r>
    <r>
      <rPr>
        <sz val="11"/>
        <color rgb="FF000000"/>
        <rFont val="仿宋_GB2312"/>
        <charset val="134"/>
      </rPr>
      <t>2024</t>
    </r>
    <r>
      <rPr>
        <sz val="11"/>
        <color theme="1"/>
        <rFont val="仿宋_GB2312"/>
        <charset val="134"/>
      </rPr>
      <t>年设施农业维修改造项目</t>
    </r>
  </si>
  <si>
    <t>该项目预算总投资375元，建设内容：维修改造25座日光温室，每座15万元。</t>
  </si>
  <si>
    <t>高崖乡</t>
  </si>
  <si>
    <t>姚治军</t>
  </si>
  <si>
    <t>维修改造后设施标准化建设水平及质量大幅提升，冬季安全生产性能明显提高；主要蔬菜优良品种覆盖率达95%，提质增效技术推广普及率达80%以上。</t>
  </si>
  <si>
    <t>332户</t>
  </si>
  <si>
    <t>1432人</t>
  </si>
  <si>
    <t>海原县2024年西河中型灌区西安镇3.0万亩特色产业配套项目</t>
  </si>
  <si>
    <t>水源工程新建9.9万立方米蓄水池3座，铺设引水管道10.46公里；新建首部厂房6座，施(储)肥房6座；铺设田间地埋管道314.51公里，地面铺设de75PE软管149.33公里;铺设滴灌带14494.52公里，配套建筑物1993座；安装蓄水池液位监测及视频监控系统7套，首部自动化控制设施及视频监控设备6套；架设10KV高压线路2.93公里。配套变压器13套。</t>
  </si>
  <si>
    <t>西安镇</t>
  </si>
  <si>
    <t>水务局</t>
  </si>
  <si>
    <t>祁国福</t>
  </si>
  <si>
    <t>建设特色产业配套设施3万亩，配套泵站、田间管网及自动化控制系统。改善项目区农业生产生活条件，提高水资源利用效率和农业产值实现稳定增收、降低返贫风险、提高群众满意度。</t>
  </si>
  <si>
    <t>12564户</t>
  </si>
  <si>
    <t>30000人</t>
  </si>
  <si>
    <t>海原县2024年西河中型灌区西安镇3.1万亩特色产业配套项目</t>
  </si>
  <si>
    <t>水源工程新建9.4万立方米和9.5万立方米蓄水池各1座；铺设引水管道48.10公里；首部枢纽工程新建首部厂房5座，配套砂石+叠片过滤器3套，并配套施肥器等设施3套；新建电磁流量计井21座；田间工程铺设田间地埋管道423.56公里，配套各类管道建筑物3197座；安装蓄水池液位监测及视频监控系统5套；架设10KV高压线路4.28公里，0.4KV低压线路0.4公里，更换水源机井变压器10台套(50KVA双杆变压器)。</t>
  </si>
  <si>
    <t>建设特色产业配套设施3.1万亩，配套泵站、田间管网及自动化控制系统。改善项目区农业生产生活条件，提高水资源利用效率和农业产值实现稳定增收、降低返贫风险、提高群众满意度。</t>
  </si>
  <si>
    <t>海原县西河中型灌区关桥乡麻春村、罗山村(压砂地退出区产业配套)农业产业（瓜菜）种植基地建设项目</t>
  </si>
  <si>
    <t>该项目预算总投资2800万元，建设内容：铺设各类管道1.81万亩</t>
  </si>
  <si>
    <t>关桥乡</t>
  </si>
  <si>
    <t>铺设各类管道1.81万亩；提高项目区水资源利用率；提高项目区粮食产量。</t>
  </si>
  <si>
    <t>1667户</t>
  </si>
  <si>
    <t>5759人</t>
  </si>
  <si>
    <t>海原县2024年西河中型灌区海城镇农业产业（玉米）种植基地建设项目</t>
  </si>
  <si>
    <t>该项目预算总投资4361万元，建设内容：建设农业配套设施及各类建筑物，铺设各类管道1.7万亩</t>
  </si>
  <si>
    <t>海城镇</t>
  </si>
  <si>
    <t>铺设各类管道1.7万亩；提高项目区水资源利用率；提高项目区粮食产量。</t>
  </si>
  <si>
    <t>3643户</t>
  </si>
  <si>
    <t>13847人</t>
  </si>
  <si>
    <t>脱贫人口小额信贷贴息项目</t>
  </si>
  <si>
    <t>续建</t>
  </si>
  <si>
    <t>2024年计划利用统筹整合涉农资金2135万元，对脱贫人口和监测对象贷款额度在5万元（含）以下，按照金融机构放贷时的市场报价利率（LPR）进行贴息,其中财政资金承担脱贫人口小额利息金额的 80%,贷款户承担利息金额的 20%。</t>
  </si>
  <si>
    <t>各乡镇（街道办）</t>
  </si>
  <si>
    <t>乡村振兴局</t>
  </si>
  <si>
    <t>1:为全县所有脱贫人口和监测户贷款进行贴息2135万元。2:解决贫困户产业发展资金短缺的难题，帮助贫困户增收。</t>
  </si>
  <si>
    <t>6400户</t>
  </si>
  <si>
    <t>25600人</t>
  </si>
  <si>
    <t>三西农业建设资金</t>
  </si>
  <si>
    <t>致富带头人贴息项目</t>
  </si>
  <si>
    <t>2024年计划利用统筹整合涉农资金300万元，对致富带头人按照金融机构放贷时的市场报价利率（LPR）进行全额贴息。</t>
  </si>
  <si>
    <t>通过项目实施，有效解决致富带头人生产资金短缺困难，增强自我发展内生动力，带动更多脱贫户（监测对象）增收致富。</t>
  </si>
  <si>
    <t>1000户</t>
  </si>
  <si>
    <t>4000人</t>
  </si>
  <si>
    <t>其中三西农业建设资金165万元</t>
  </si>
  <si>
    <t>海原县三河镇四营村养殖园区2024年以工代赈项目</t>
  </si>
  <si>
    <r>
      <rPr>
        <sz val="11"/>
        <rFont val="仿宋_GB2312"/>
        <charset val="134"/>
      </rPr>
      <t>该项目预算总投资398元，建设内容：项目总用地11513平方米(约合17.27亩)，计划肉牛养殖总规模达到270头。主要建设内容有：新建业务用房（含消毒室、医药室和设备室）1栋，建筑面积80.87</t>
    </r>
    <r>
      <rPr>
        <sz val="11"/>
        <rFont val="宋体"/>
        <charset val="134"/>
      </rPr>
      <t>㎡</t>
    </r>
    <r>
      <rPr>
        <sz val="11"/>
        <rFont val="仿宋_GB2312"/>
        <charset val="134"/>
      </rPr>
      <t>；新建1#牛舍1栋，单体建筑面1138.79</t>
    </r>
    <r>
      <rPr>
        <sz val="11"/>
        <rFont val="宋体"/>
        <charset val="134"/>
      </rPr>
      <t>㎡</t>
    </r>
    <r>
      <rPr>
        <sz val="11"/>
        <rFont val="仿宋_GB2312"/>
        <charset val="134"/>
      </rPr>
      <t>；新建2#牛舍1栋，建筑面积1084.87</t>
    </r>
    <r>
      <rPr>
        <sz val="11"/>
        <rFont val="宋体"/>
        <charset val="134"/>
      </rPr>
      <t>㎡</t>
    </r>
    <r>
      <rPr>
        <sz val="11"/>
        <rFont val="仿宋_GB2312"/>
        <charset val="134"/>
      </rPr>
      <t xml:space="preserve"> ；新建隔离牛舍1栋，单体建筑面积158.63</t>
    </r>
    <r>
      <rPr>
        <sz val="11"/>
        <rFont val="宋体"/>
        <charset val="134"/>
      </rPr>
      <t>㎡</t>
    </r>
    <r>
      <rPr>
        <sz val="11"/>
        <rFont val="仿宋_GB2312"/>
        <charset val="134"/>
      </rPr>
      <t>；新建草料棚1栋，建筑面积409.91</t>
    </r>
    <r>
      <rPr>
        <sz val="11"/>
        <rFont val="宋体"/>
        <charset val="134"/>
      </rPr>
      <t>㎡</t>
    </r>
    <r>
      <rPr>
        <sz val="11"/>
        <rFont val="仿宋_GB2312"/>
        <charset val="134"/>
      </rPr>
      <t xml:space="preserve">；新建青贮平台150 </t>
    </r>
    <r>
      <rPr>
        <sz val="11"/>
        <rFont val="宋体"/>
        <charset val="134"/>
      </rPr>
      <t>㎡</t>
    </r>
    <r>
      <rPr>
        <sz val="11"/>
        <rFont val="仿宋_GB2312"/>
        <charset val="134"/>
      </rPr>
      <t>；及其他附属工程。</t>
    </r>
  </si>
  <si>
    <t>三河镇四营村</t>
  </si>
  <si>
    <t>2024年6月-11月</t>
  </si>
  <si>
    <t>海原县三河镇人民政府</t>
  </si>
  <si>
    <t>秦勇</t>
  </si>
  <si>
    <t>带动当地脱贫群众务工就业、支持安置点设施提升完善，增强村民务工技能，提高当地农户收入。</t>
  </si>
  <si>
    <t>536户</t>
  </si>
  <si>
    <t>1995人</t>
  </si>
  <si>
    <t>以工代赈资金</t>
  </si>
  <si>
    <t>二、基础设施类项目</t>
  </si>
  <si>
    <t>2024年海原县农村公路路况提升工程</t>
  </si>
  <si>
    <t>新建/改建</t>
  </si>
  <si>
    <t>2024年海原县农村公路路况提升工程涉及农村公路566条1340.94公里，主要建设内容为：处理路基翻压土方、沥青混凝土面层、水泥混凝土面层，交安、排水等。</t>
  </si>
  <si>
    <t>相关乡镇</t>
  </si>
  <si>
    <t>交通运输局</t>
  </si>
  <si>
    <t>马海军</t>
  </si>
  <si>
    <t>解决群众出行难问题，方便群众出行，提升基本公共服务水平。</t>
  </si>
  <si>
    <t>46319户</t>
  </si>
  <si>
    <t>185277人</t>
  </si>
  <si>
    <t>海原县2024年农村供水维修</t>
  </si>
  <si>
    <t>该项目预算总投资500万元。对全县农村供水工程进行维修，对水毁、冻点等进行维修</t>
  </si>
  <si>
    <t>全县各乡镇</t>
  </si>
  <si>
    <t>保障供水工程正常运行，巩固受益群众饮水安全保障能力</t>
  </si>
  <si>
    <t>471户</t>
  </si>
  <si>
    <t>2092人</t>
  </si>
  <si>
    <t>海原县2024年农村人居环境整治提升行动项目</t>
  </si>
  <si>
    <t>对全县150个行政村持续开展农村人居环境整治提升行动，每个行政村分配资金10万，完善农村公共服务基础设施，全面提升村容村貌。</t>
  </si>
  <si>
    <t>通过实施人居环境改造项目，进一步改善农村的生产生活条件，增加收入，提高农民的幸福指数，提高群众满意度。</t>
  </si>
  <si>
    <t>全县150个行政村所有户</t>
  </si>
  <si>
    <t>所有人</t>
  </si>
  <si>
    <t>农村人居环境整治示范村建设项目</t>
  </si>
  <si>
    <t>该项目预算总投资2594.92万元，对三河镇代店村等10个村庄的基础设施进一步完善，改善村容村貌，提升环境质量。</t>
  </si>
  <si>
    <t>2024.03-2024.11</t>
  </si>
  <si>
    <t>住建局</t>
  </si>
  <si>
    <t>罗永平</t>
  </si>
  <si>
    <t>完成10个村庄项目建设。</t>
  </si>
  <si>
    <t>7929户</t>
  </si>
  <si>
    <t>20722人</t>
  </si>
  <si>
    <t>三西农业发展资金380万元，少数民族发展资金234.86万元</t>
  </si>
  <si>
    <t>海原县2024年移民安置点基础设施建设及产业配套项目</t>
  </si>
  <si>
    <t>该项目预算总投资905万元，建设内容为用于全县各移民村改造道路给排水、面包砖铺设及产业配套。</t>
  </si>
  <si>
    <t>2024年3月-12月</t>
  </si>
  <si>
    <t>项目完成后，可进一步完善移民安置点基础设施，方便移民村群众出行，提高人居生活环境。</t>
  </si>
  <si>
    <t>1375户</t>
  </si>
  <si>
    <t>5915人</t>
  </si>
  <si>
    <t>海原县2024年乡村基础设施补短板项目</t>
  </si>
  <si>
    <t>该项目预算总投资1600万元，建设内容为用于全县各村新建连户路、新建渠道等。</t>
  </si>
  <si>
    <t>在16个村新建连户路27.9公里、新建渠道9600米、改善人居环境6处、拦水墙400米、建设排洪边沟1200米、护坡600米、过水路面3处等。</t>
  </si>
  <si>
    <t>920户</t>
  </si>
  <si>
    <t>3200人</t>
  </si>
  <si>
    <t>其中少数民族发展资金200万元</t>
  </si>
  <si>
    <t>海原县西安镇西安村道路硬化2024年中央财政以工代赈项目</t>
  </si>
  <si>
    <r>
      <rPr>
        <sz val="11"/>
        <rFont val="仿宋_GB2312"/>
        <charset val="134"/>
      </rPr>
      <t>该项目预算总投资400万元，建设内容：本项目占地面积36064.2</t>
    </r>
    <r>
      <rPr>
        <sz val="11"/>
        <rFont val="宋体"/>
        <charset val="134"/>
      </rPr>
      <t>㎡</t>
    </r>
    <r>
      <rPr>
        <sz val="11"/>
        <rFont val="仿宋_GB2312"/>
        <charset val="134"/>
      </rPr>
      <t>（约合54.09亩），建设内容为巷道硬化工程。建设规模及内容如下：巷道硬化工程：新建3.5米宽混凝土路10304米；硬化面积共计36064.2平方米。</t>
    </r>
  </si>
  <si>
    <t>2024年8月-11月</t>
  </si>
  <si>
    <t>西安镇人民政府</t>
  </si>
  <si>
    <t>冯向辉</t>
  </si>
  <si>
    <t>项目完成后，提升西安村基础设施条件和群众生产生活环境，有效解决村民出行、农田灌溉以及农副产品运输等问题，</t>
  </si>
  <si>
    <t>799户</t>
  </si>
  <si>
    <t>3003人</t>
  </si>
  <si>
    <t>三、其他类</t>
  </si>
  <si>
    <t>海原县2024年交通物流产业项目</t>
  </si>
  <si>
    <t>该项目预算总投资50万元，建设内容：扶持脱贫户及监测对象200人驾驶员培训取得B证及以上证照，在享受中卫市就业服务提升示范项目驾驶员补贴基础上，补贴标准2500元/人，用于发展交通物流产业。</t>
  </si>
  <si>
    <t>全县</t>
  </si>
  <si>
    <t>就创局</t>
  </si>
  <si>
    <t>马瑞蓝</t>
  </si>
  <si>
    <t>通过对驾驶员B证及以上培训，带动脱贫户家庭就业达200人，稳定增收，受益人口达500人以上。实施驾驶员培训降低家庭开支成本，有效激发群众内生动力。群众满意度达95%以上。</t>
  </si>
  <si>
    <t>200户</t>
  </si>
  <si>
    <t>500人</t>
  </si>
  <si>
    <t>海原县2024年劳务产业补贴项目</t>
  </si>
  <si>
    <t>该项目预算总投资3200万元，建设内容：对脱贫劳动力、监测户、防返贫监测人员按照劳务创收10%给予劳务奖补（精确到百位），享受到户补贴资金的，每户劳务奖补不超过3000元；不享受到户资金的，每人最高给予3000元奖补，每户最高不超过3人9000元奖补。</t>
  </si>
  <si>
    <t>对脱贫劳动力外出务工实施务工补贴，稳定外出务工人员收入，促进脱贫户家庭就业收入，防止返贫。带动人数达10000人以上。促进务工人员增收，有效激发群众内生动力。群众满意度达95%以上。</t>
  </si>
  <si>
    <t>3000户以上</t>
  </si>
  <si>
    <t>10000人以上</t>
  </si>
  <si>
    <t>乡村振兴公益性岗位</t>
  </si>
  <si>
    <t>计划安排资金2700万元，其中：中央衔接资金1500万元，自治区衔接资金1200万元，扶持脱贫户及监测户，解决2810个公益性岗位。</t>
  </si>
  <si>
    <t>1:为2810名无法外出务工人员解决就业问题，共计补助资金2700万元。2:以实现公共利益和安置脱贫低收入家庭劳动力为主要目的，以帮扶无法实现转移就业的“十三五”移民家庭及脱贫低收入家庭劳动力就近就地就业。</t>
  </si>
  <si>
    <t>2810户</t>
  </si>
  <si>
    <t>2810人</t>
  </si>
  <si>
    <t>“雨露计划”资助</t>
  </si>
  <si>
    <t>对各乡镇农村脱贫户、监测户家庭）中接受中、高职教育、高等职业教育在校子女进行资助，每人每学年资助4000元。</t>
  </si>
  <si>
    <t>2024年计划安排资金1400万元，年内实施“雨露计划”资助6600人（春季3300人、秋季3400人）（人均每学年补助4000元，其中：“春季”人均补贴2000元、“秋季”人均补贴2000元）。</t>
  </si>
  <si>
    <t>3000户</t>
  </si>
  <si>
    <t>6600人</t>
  </si>
  <si>
    <t>其中940万元为三西农业建设资金</t>
  </si>
  <si>
    <t>海原县2024年帮扶车间就业补贴项目</t>
  </si>
  <si>
    <t>该项目预算总投资80万元，自治区衔接资金80万元，建设内容：给予帮扶车间新吸纳脱贫劳动力、监测户给予最高6个月就业补贴；闽宁科技园6个月最高补贴6600元，其他帮扶车间最高6个月补贴5400元；拟在全县吸纳新增脱贫劳动力就地就近就业180人以上。</t>
  </si>
  <si>
    <t>通过对帮扶车间脱贫劳动力180人就业补贴兑付，稳定受益人口达500人以上，带动就近就地就业，促进脱贫户家庭就业收入，防止返贫。促进帮扶车间吸纳新就业人员增收，有效激发群众内生动力。群众满意度达95%以上。</t>
  </si>
  <si>
    <t>180户</t>
  </si>
  <si>
    <t>海原县2024年健康饮茶项目</t>
  </si>
  <si>
    <t>为全县脱贫户、未消除风险监测对象、一二级重度残疾人、特困供养人员、高龄人员提供健康边销茶。</t>
  </si>
  <si>
    <t>统战部</t>
  </si>
  <si>
    <t>张东雄</t>
  </si>
  <si>
    <t>充分发挥中央财政衔接推进乡村振兴补助资金（少数民族发展资金）作用，开展对困难群众健康饮茶“送茶入户”活动，健康饮茶项目的实施有效防止“脱贫户、未消除风险人员、一二级重度残疾、特困供养人员、高龄人员”重点人群及饮茶型地氟病的发生，提高群众的生活质量，产生的社会效益明显，达到了预期效果。通过项目实施，群众生活水平明显提高，脱贫攻坚成果得到有效巩固，群众满意度和受益群众满意度均在95%以上。</t>
  </si>
  <si>
    <t>少数民族发展资金</t>
  </si>
  <si>
    <t>海原县困难残疾人家庭“一家一年一事”帮扶解困行动</t>
  </si>
  <si>
    <t>以监测帮扶对象残疾人家庭（未消除风险的监测户、已消除风险的脱贫户）为目标群体，坚持现有帮扶政策力度不减、资金投入渠道不变的基础上按照人均2000元给予“叠加”帮扶。</t>
  </si>
  <si>
    <t>各乡镇、街道办</t>
  </si>
  <si>
    <t>残联</t>
  </si>
  <si>
    <t>刘风贵</t>
  </si>
  <si>
    <t>到2024年底，监测帮扶对象残疾人家庭每户至少有1—2件突出困难问题得到有效解决，残疾人参与或依托产业增收成效明显增强，残疾人内生动力进一步激发，自我发展能力不断提升，残疾人家庭脱贫基础更加稳固，生活质量得到有效提升。</t>
  </si>
  <si>
    <t>308户</t>
  </si>
  <si>
    <t>308人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</si>
</sst>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4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9"/>
      <name val="黑体"/>
      <charset val="134"/>
    </font>
    <font>
      <sz val="11"/>
      <name val="黑体"/>
      <charset val="134"/>
    </font>
    <font>
      <b/>
      <sz val="11"/>
      <name val="仿宋_GB2312"/>
      <charset val="134"/>
    </font>
    <font>
      <sz val="11"/>
      <name val="仿宋_GB2312"/>
      <charset val="134"/>
    </font>
    <font>
      <sz val="11"/>
      <name val="仿宋_GB2312"/>
      <charset val="0"/>
    </font>
    <font>
      <sz val="11"/>
      <color theme="1"/>
      <name val="仿宋_GB2312"/>
      <charset val="134"/>
    </font>
    <font>
      <sz val="9"/>
      <name val="Times New Roman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4"/>
      <name val="黑体"/>
      <charset val="134"/>
    </font>
    <font>
      <sz val="11"/>
      <color rgb="FF000000"/>
      <name val="仿宋_GB2312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7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7" fillId="18" borderId="6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0" xfId="0" applyFont="1" applyFill="1" applyAlignment="1"/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77" fontId="1" fillId="0" borderId="0" xfId="0" applyNumberFormat="1" applyFont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77" fontId="1" fillId="0" borderId="0" xfId="0" applyNumberFormat="1" applyFont="1" applyAlignment="1">
      <alignment horizontal="center"/>
    </xf>
    <xf numFmtId="0" fontId="5" fillId="0" borderId="0" xfId="0" applyFont="1" applyAlignment="1">
      <alignment horizontal="left" vertical="center"/>
    </xf>
    <xf numFmtId="177" fontId="5" fillId="0" borderId="0" xfId="0" applyNumberFormat="1" applyFont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left" vertical="center" wrapText="1"/>
    </xf>
    <xf numFmtId="177" fontId="1" fillId="0" borderId="0" xfId="0" applyNumberFormat="1" applyFont="1" applyFill="1" applyAlignment="1">
      <alignment horizontal="center"/>
    </xf>
    <xf numFmtId="177" fontId="5" fillId="0" borderId="0" xfId="0" applyNumberFormat="1" applyFont="1" applyFill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177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45"/>
  <sheetViews>
    <sheetView tabSelected="1" workbookViewId="0">
      <pane ySplit="6" topLeftCell="A40" activePane="bottomLeft" state="frozen"/>
      <selection/>
      <selection pane="bottomLeft" activeCell="A2" sqref="A2:U2"/>
    </sheetView>
  </sheetViews>
  <sheetFormatPr defaultColWidth="9.10833333333333" defaultRowHeight="15.75"/>
  <cols>
    <col min="1" max="1" width="3.80833333333333" style="2" customWidth="1"/>
    <col min="2" max="2" width="13.1083333333333" style="6" customWidth="1"/>
    <col min="3" max="3" width="4.94166666666667" style="2" customWidth="1"/>
    <col min="4" max="4" width="23.1666666666667" style="7" customWidth="1"/>
    <col min="5" max="5" width="6.00833333333333" style="2" customWidth="1"/>
    <col min="6" max="6" width="7.50833333333333" style="2" customWidth="1"/>
    <col min="7" max="7" width="6.38333333333333" style="8" customWidth="1"/>
    <col min="8" max="8" width="6.74166666666667" style="2" customWidth="1"/>
    <col min="9" max="9" width="19.775" style="9" customWidth="1"/>
    <col min="10" max="11" width="5.425" style="2" customWidth="1"/>
    <col min="12" max="12" width="9.55833333333333" style="10" customWidth="1"/>
    <col min="13" max="13" width="10.8916666666667" style="10" customWidth="1"/>
    <col min="14" max="14" width="10.225" style="11" customWidth="1"/>
    <col min="15" max="15" width="11.1083333333333" style="10" customWidth="1"/>
    <col min="16" max="16" width="10.1083333333333" style="10" customWidth="1"/>
    <col min="17" max="17" width="8.44166666666667" style="10" customWidth="1"/>
    <col min="18" max="18" width="9.33333333333333" style="10" customWidth="1"/>
    <col min="19" max="19" width="6.225" style="10" customWidth="1"/>
    <col min="20" max="20" width="10.5583333333333" style="10" customWidth="1"/>
    <col min="21" max="21" width="17.1083333333333" style="10" customWidth="1"/>
    <col min="22" max="23" width="14.3333333333333" style="12"/>
    <col min="24" max="16384" width="9.10833333333333" style="12"/>
  </cols>
  <sheetData>
    <row r="1" s="1" customFormat="1" ht="16.05" customHeight="1" spans="1:21">
      <c r="A1" s="13" t="s">
        <v>0</v>
      </c>
      <c r="B1" s="14"/>
      <c r="C1" s="2"/>
      <c r="D1" s="7"/>
      <c r="G1" s="34"/>
      <c r="I1" s="36" t="s">
        <v>1</v>
      </c>
      <c r="J1" s="2"/>
      <c r="K1" s="2"/>
      <c r="L1" s="37"/>
      <c r="M1" s="37"/>
      <c r="N1" s="44"/>
      <c r="O1" s="37"/>
      <c r="P1" s="37"/>
      <c r="Q1" s="37"/>
      <c r="R1" s="37"/>
      <c r="S1" s="37"/>
      <c r="T1" s="37"/>
      <c r="U1" s="37"/>
    </row>
    <row r="2" s="1" customFormat="1" ht="42" customHeight="1" spans="1:21">
      <c r="A2" s="15" t="s">
        <v>2</v>
      </c>
      <c r="B2" s="16"/>
      <c r="C2" s="17"/>
      <c r="D2" s="18"/>
      <c r="E2" s="17"/>
      <c r="F2" s="17"/>
      <c r="G2" s="35"/>
      <c r="H2" s="17"/>
      <c r="I2" s="38"/>
      <c r="J2" s="17"/>
      <c r="K2" s="17"/>
      <c r="L2" s="39"/>
      <c r="M2" s="39"/>
      <c r="N2" s="45"/>
      <c r="O2" s="39"/>
      <c r="P2" s="39"/>
      <c r="Q2" s="39"/>
      <c r="R2" s="39"/>
      <c r="S2" s="39"/>
      <c r="T2" s="39"/>
      <c r="U2" s="39"/>
    </row>
    <row r="3" s="2" customFormat="1" ht="23" customHeight="1" spans="1:21">
      <c r="A3" s="19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  <c r="K3" s="19"/>
      <c r="L3" s="40"/>
      <c r="M3" s="40"/>
      <c r="N3" s="40"/>
      <c r="O3" s="40"/>
      <c r="P3" s="40"/>
      <c r="Q3" s="40"/>
      <c r="R3" s="40"/>
      <c r="S3" s="40"/>
      <c r="T3" s="40"/>
      <c r="U3" s="40" t="s">
        <v>13</v>
      </c>
    </row>
    <row r="4" s="2" customFormat="1" ht="23" customHeight="1" spans="1:21">
      <c r="A4" s="19"/>
      <c r="B4" s="19"/>
      <c r="C4" s="19"/>
      <c r="D4" s="19"/>
      <c r="E4" s="19"/>
      <c r="F4" s="19"/>
      <c r="G4" s="19"/>
      <c r="H4" s="19"/>
      <c r="I4" s="19"/>
      <c r="J4" s="19" t="s">
        <v>14</v>
      </c>
      <c r="K4" s="19" t="s">
        <v>15</v>
      </c>
      <c r="L4" s="40" t="s">
        <v>16</v>
      </c>
      <c r="M4" s="40" t="s">
        <v>17</v>
      </c>
      <c r="N4" s="40" t="s">
        <v>18</v>
      </c>
      <c r="O4" s="40" t="s">
        <v>19</v>
      </c>
      <c r="P4" s="40"/>
      <c r="Q4" s="40"/>
      <c r="R4" s="40" t="s">
        <v>20</v>
      </c>
      <c r="S4" s="40"/>
      <c r="T4" s="48"/>
      <c r="U4" s="40" t="s">
        <v>21</v>
      </c>
    </row>
    <row r="5" s="1" customFormat="1" ht="32" customHeight="1" spans="1:21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40"/>
      <c r="M5" s="40"/>
      <c r="N5" s="40"/>
      <c r="O5" s="40" t="s">
        <v>22</v>
      </c>
      <c r="P5" s="40" t="s">
        <v>23</v>
      </c>
      <c r="Q5" s="40" t="s">
        <v>24</v>
      </c>
      <c r="R5" s="40" t="s">
        <v>25</v>
      </c>
      <c r="S5" s="40" t="s">
        <v>26</v>
      </c>
      <c r="T5" s="48" t="s">
        <v>27</v>
      </c>
      <c r="U5" s="40"/>
    </row>
    <row r="6" s="1" customFormat="1" ht="43" customHeight="1" spans="1:21">
      <c r="A6" s="20" t="s">
        <v>28</v>
      </c>
      <c r="B6" s="20"/>
      <c r="C6" s="21">
        <v>36</v>
      </c>
      <c r="D6" s="22"/>
      <c r="E6" s="20"/>
      <c r="F6" s="20"/>
      <c r="G6" s="20"/>
      <c r="H6" s="20"/>
      <c r="I6" s="22"/>
      <c r="J6" s="20"/>
      <c r="K6" s="20"/>
      <c r="L6" s="41">
        <f>L7+L30+L38</f>
        <v>68512</v>
      </c>
      <c r="M6" s="41">
        <f t="shared" ref="M6:T6" si="0">M7+M30+M38</f>
        <v>68302.04</v>
      </c>
      <c r="N6" s="41">
        <f t="shared" si="0"/>
        <v>-209.96</v>
      </c>
      <c r="O6" s="41">
        <f t="shared" si="0"/>
        <v>52311</v>
      </c>
      <c r="P6" s="41">
        <f t="shared" si="0"/>
        <v>44111</v>
      </c>
      <c r="Q6" s="41">
        <f t="shared" si="0"/>
        <v>8200</v>
      </c>
      <c r="R6" s="41">
        <f t="shared" si="0"/>
        <v>5791.04</v>
      </c>
      <c r="S6" s="41">
        <f t="shared" si="0"/>
        <v>0</v>
      </c>
      <c r="T6" s="49">
        <f t="shared" si="0"/>
        <v>10200</v>
      </c>
      <c r="U6" s="40"/>
    </row>
    <row r="7" s="1" customFormat="1" ht="25" customHeight="1" spans="1:21">
      <c r="A7" s="23"/>
      <c r="B7" s="23"/>
      <c r="C7" s="24">
        <v>22</v>
      </c>
      <c r="D7" s="25"/>
      <c r="E7" s="27"/>
      <c r="F7" s="27"/>
      <c r="G7" s="27"/>
      <c r="H7" s="27"/>
      <c r="I7" s="25"/>
      <c r="J7" s="27"/>
      <c r="K7" s="27"/>
      <c r="L7" s="42">
        <f>SUM(L8:L29)</f>
        <v>44172</v>
      </c>
      <c r="M7" s="42">
        <f t="shared" ref="M7:T7" si="1">SUM(M8:M29)</f>
        <v>45364.14</v>
      </c>
      <c r="N7" s="42">
        <f t="shared" si="1"/>
        <v>1192.14</v>
      </c>
      <c r="O7" s="42">
        <f t="shared" si="1"/>
        <v>35164.14</v>
      </c>
      <c r="P7" s="42">
        <f t="shared" si="1"/>
        <v>29860.14</v>
      </c>
      <c r="Q7" s="42">
        <f t="shared" si="1"/>
        <v>5304</v>
      </c>
      <c r="R7" s="42">
        <f t="shared" si="1"/>
        <v>0</v>
      </c>
      <c r="S7" s="42">
        <f t="shared" si="1"/>
        <v>0</v>
      </c>
      <c r="T7" s="50">
        <f t="shared" si="1"/>
        <v>10200</v>
      </c>
      <c r="U7" s="58"/>
    </row>
    <row r="8" s="3" customFormat="1" ht="120" customHeight="1" spans="1:21">
      <c r="A8" s="26">
        <v>1</v>
      </c>
      <c r="B8" s="27" t="s">
        <v>29</v>
      </c>
      <c r="C8" s="27" t="s">
        <v>30</v>
      </c>
      <c r="D8" s="25" t="s">
        <v>31</v>
      </c>
      <c r="E8" s="27" t="s">
        <v>32</v>
      </c>
      <c r="F8" s="27" t="s">
        <v>33</v>
      </c>
      <c r="G8" s="26" t="s">
        <v>34</v>
      </c>
      <c r="H8" s="27" t="s">
        <v>35</v>
      </c>
      <c r="I8" s="28" t="s">
        <v>36</v>
      </c>
      <c r="J8" s="26" t="s">
        <v>37</v>
      </c>
      <c r="K8" s="26" t="s">
        <v>38</v>
      </c>
      <c r="L8" s="42">
        <v>2000</v>
      </c>
      <c r="M8" s="42">
        <f>O8+R8+S8+T8</f>
        <v>1500</v>
      </c>
      <c r="N8" s="42">
        <f>M8-L8</f>
        <v>-500</v>
      </c>
      <c r="O8" s="42">
        <f>P8+Q8</f>
        <v>1500</v>
      </c>
      <c r="P8" s="42">
        <v>1500</v>
      </c>
      <c r="Q8" s="42"/>
      <c r="R8" s="51"/>
      <c r="S8" s="42"/>
      <c r="T8" s="50"/>
      <c r="U8" s="59"/>
    </row>
    <row r="9" s="3" customFormat="1" ht="119" customHeight="1" spans="1:21">
      <c r="A9" s="26">
        <v>2</v>
      </c>
      <c r="B9" s="27" t="s">
        <v>39</v>
      </c>
      <c r="C9" s="27" t="s">
        <v>30</v>
      </c>
      <c r="D9" s="25" t="s">
        <v>40</v>
      </c>
      <c r="E9" s="27" t="s">
        <v>32</v>
      </c>
      <c r="F9" s="27" t="s">
        <v>33</v>
      </c>
      <c r="G9" s="26" t="s">
        <v>34</v>
      </c>
      <c r="H9" s="27" t="s">
        <v>35</v>
      </c>
      <c r="I9" s="28" t="s">
        <v>41</v>
      </c>
      <c r="J9" s="26" t="s">
        <v>42</v>
      </c>
      <c r="K9" s="26" t="s">
        <v>43</v>
      </c>
      <c r="L9" s="42">
        <v>600</v>
      </c>
      <c r="M9" s="42">
        <f t="shared" ref="M9:M51" si="2">O9+R9+S9+T9</f>
        <v>950</v>
      </c>
      <c r="N9" s="42">
        <f t="shared" ref="N9:N46" si="3">M9-L9</f>
        <v>350</v>
      </c>
      <c r="O9" s="42">
        <f t="shared" ref="O9:O46" si="4">P9+Q9</f>
        <v>950</v>
      </c>
      <c r="P9" s="42">
        <v>950</v>
      </c>
      <c r="Q9" s="42"/>
      <c r="R9" s="51"/>
      <c r="S9" s="42"/>
      <c r="T9" s="50"/>
      <c r="U9" s="59"/>
    </row>
    <row r="10" s="3" customFormat="1" ht="123" customHeight="1" spans="1:21">
      <c r="A10" s="26">
        <v>3</v>
      </c>
      <c r="B10" s="27" t="s">
        <v>44</v>
      </c>
      <c r="C10" s="27" t="s">
        <v>30</v>
      </c>
      <c r="D10" s="25" t="s">
        <v>45</v>
      </c>
      <c r="E10" s="27" t="s">
        <v>32</v>
      </c>
      <c r="F10" s="27" t="s">
        <v>33</v>
      </c>
      <c r="G10" s="26" t="s">
        <v>34</v>
      </c>
      <c r="H10" s="27" t="s">
        <v>35</v>
      </c>
      <c r="I10" s="28" t="s">
        <v>46</v>
      </c>
      <c r="J10" s="26" t="s">
        <v>47</v>
      </c>
      <c r="K10" s="26" t="s">
        <v>48</v>
      </c>
      <c r="L10" s="42">
        <v>2400</v>
      </c>
      <c r="M10" s="42">
        <f t="shared" si="2"/>
        <v>1800</v>
      </c>
      <c r="N10" s="42">
        <f t="shared" si="3"/>
        <v>-600</v>
      </c>
      <c r="O10" s="42">
        <f t="shared" si="4"/>
        <v>1800</v>
      </c>
      <c r="P10" s="42">
        <v>1800</v>
      </c>
      <c r="Q10" s="42"/>
      <c r="R10" s="51"/>
      <c r="S10" s="42"/>
      <c r="T10" s="50"/>
      <c r="U10" s="59"/>
    </row>
    <row r="11" s="3" customFormat="1" ht="123" customHeight="1" spans="1:21">
      <c r="A11" s="26">
        <v>4</v>
      </c>
      <c r="B11" s="27" t="s">
        <v>49</v>
      </c>
      <c r="C11" s="27" t="s">
        <v>30</v>
      </c>
      <c r="D11" s="25" t="s">
        <v>50</v>
      </c>
      <c r="E11" s="27" t="s">
        <v>32</v>
      </c>
      <c r="F11" s="27" t="s">
        <v>33</v>
      </c>
      <c r="G11" s="26" t="s">
        <v>34</v>
      </c>
      <c r="H11" s="27" t="s">
        <v>35</v>
      </c>
      <c r="I11" s="28" t="s">
        <v>51</v>
      </c>
      <c r="J11" s="26" t="s">
        <v>52</v>
      </c>
      <c r="K11" s="26" t="s">
        <v>53</v>
      </c>
      <c r="L11" s="42">
        <v>300</v>
      </c>
      <c r="M11" s="42">
        <f t="shared" si="2"/>
        <v>220</v>
      </c>
      <c r="N11" s="42">
        <f t="shared" si="3"/>
        <v>-80</v>
      </c>
      <c r="O11" s="42">
        <f t="shared" si="4"/>
        <v>220</v>
      </c>
      <c r="P11" s="42">
        <v>220</v>
      </c>
      <c r="Q11" s="42"/>
      <c r="R11" s="51"/>
      <c r="S11" s="42"/>
      <c r="T11" s="50"/>
      <c r="U11" s="59"/>
    </row>
    <row r="12" s="3" customFormat="1" ht="127" customHeight="1" spans="1:21">
      <c r="A12" s="26">
        <v>5</v>
      </c>
      <c r="B12" s="27" t="s">
        <v>54</v>
      </c>
      <c r="C12" s="27" t="s">
        <v>30</v>
      </c>
      <c r="D12" s="25" t="s">
        <v>55</v>
      </c>
      <c r="E12" s="27" t="s">
        <v>32</v>
      </c>
      <c r="F12" s="27" t="s">
        <v>33</v>
      </c>
      <c r="G12" s="26" t="s">
        <v>34</v>
      </c>
      <c r="H12" s="27" t="s">
        <v>35</v>
      </c>
      <c r="I12" s="28" t="s">
        <v>56</v>
      </c>
      <c r="J12" s="26" t="s">
        <v>57</v>
      </c>
      <c r="K12" s="26" t="s">
        <v>58</v>
      </c>
      <c r="L12" s="42">
        <v>1750</v>
      </c>
      <c r="M12" s="42">
        <f t="shared" si="2"/>
        <v>4139</v>
      </c>
      <c r="N12" s="42">
        <f t="shared" si="3"/>
        <v>2389</v>
      </c>
      <c r="O12" s="42">
        <f t="shared" si="4"/>
        <v>4139</v>
      </c>
      <c r="P12" s="42">
        <v>4139</v>
      </c>
      <c r="Q12" s="42"/>
      <c r="R12" s="51"/>
      <c r="S12" s="42"/>
      <c r="T12" s="50"/>
      <c r="U12" s="60" t="s">
        <v>59</v>
      </c>
    </row>
    <row r="13" s="4" customFormat="1" ht="100" customHeight="1" spans="1:21">
      <c r="A13" s="26">
        <v>6</v>
      </c>
      <c r="B13" s="27" t="s">
        <v>60</v>
      </c>
      <c r="C13" s="27" t="s">
        <v>30</v>
      </c>
      <c r="D13" s="25" t="s">
        <v>61</v>
      </c>
      <c r="E13" s="27" t="s">
        <v>32</v>
      </c>
      <c r="F13" s="27" t="s">
        <v>33</v>
      </c>
      <c r="G13" s="26" t="s">
        <v>34</v>
      </c>
      <c r="H13" s="27" t="s">
        <v>35</v>
      </c>
      <c r="I13" s="28" t="s">
        <v>62</v>
      </c>
      <c r="J13" s="26" t="s">
        <v>63</v>
      </c>
      <c r="K13" s="26" t="s">
        <v>64</v>
      </c>
      <c r="L13" s="42">
        <v>2000</v>
      </c>
      <c r="M13" s="42">
        <f t="shared" si="2"/>
        <v>1370.14</v>
      </c>
      <c r="N13" s="42">
        <f t="shared" si="3"/>
        <v>-629.86</v>
      </c>
      <c r="O13" s="42">
        <f t="shared" si="4"/>
        <v>1370.14</v>
      </c>
      <c r="P13" s="42">
        <v>1370.14</v>
      </c>
      <c r="Q13" s="42"/>
      <c r="R13" s="51"/>
      <c r="S13" s="42"/>
      <c r="T13" s="50"/>
      <c r="U13" s="31"/>
    </row>
    <row r="14" s="3" customFormat="1" ht="108" spans="1:21">
      <c r="A14" s="26">
        <v>7</v>
      </c>
      <c r="B14" s="27" t="s">
        <v>65</v>
      </c>
      <c r="C14" s="27" t="s">
        <v>30</v>
      </c>
      <c r="D14" s="25" t="s">
        <v>66</v>
      </c>
      <c r="E14" s="27" t="s">
        <v>32</v>
      </c>
      <c r="F14" s="27" t="s">
        <v>33</v>
      </c>
      <c r="G14" s="26" t="s">
        <v>34</v>
      </c>
      <c r="H14" s="27" t="s">
        <v>35</v>
      </c>
      <c r="I14" s="28" t="s">
        <v>67</v>
      </c>
      <c r="J14" s="26" t="s">
        <v>68</v>
      </c>
      <c r="K14" s="26" t="s">
        <v>69</v>
      </c>
      <c r="L14" s="42">
        <v>1000</v>
      </c>
      <c r="M14" s="42">
        <f t="shared" si="2"/>
        <v>980</v>
      </c>
      <c r="N14" s="42">
        <f t="shared" si="3"/>
        <v>-20</v>
      </c>
      <c r="O14" s="42">
        <f t="shared" si="4"/>
        <v>980</v>
      </c>
      <c r="P14" s="42">
        <v>980</v>
      </c>
      <c r="Q14" s="42"/>
      <c r="R14" s="51"/>
      <c r="S14" s="42"/>
      <c r="T14" s="50"/>
      <c r="U14" s="59"/>
    </row>
    <row r="15" s="3" customFormat="1" ht="119" customHeight="1" spans="1:21">
      <c r="A15" s="26">
        <v>8</v>
      </c>
      <c r="B15" s="27" t="s">
        <v>70</v>
      </c>
      <c r="C15" s="27" t="s">
        <v>30</v>
      </c>
      <c r="D15" s="25" t="s">
        <v>71</v>
      </c>
      <c r="E15" s="27" t="s">
        <v>32</v>
      </c>
      <c r="F15" s="27" t="s">
        <v>33</v>
      </c>
      <c r="G15" s="26" t="s">
        <v>34</v>
      </c>
      <c r="H15" s="27" t="s">
        <v>35</v>
      </c>
      <c r="I15" s="28" t="s">
        <v>72</v>
      </c>
      <c r="J15" s="26" t="s">
        <v>73</v>
      </c>
      <c r="K15" s="26" t="s">
        <v>74</v>
      </c>
      <c r="L15" s="42">
        <v>3000</v>
      </c>
      <c r="M15" s="42">
        <f t="shared" si="2"/>
        <v>3480</v>
      </c>
      <c r="N15" s="42">
        <f t="shared" si="3"/>
        <v>480</v>
      </c>
      <c r="O15" s="42">
        <f t="shared" si="4"/>
        <v>3480</v>
      </c>
      <c r="P15" s="42">
        <v>3480</v>
      </c>
      <c r="Q15" s="42"/>
      <c r="R15" s="51"/>
      <c r="S15" s="42"/>
      <c r="T15" s="50"/>
      <c r="U15" s="59"/>
    </row>
    <row r="16" s="3" customFormat="1" ht="115" customHeight="1" spans="1:21">
      <c r="A16" s="26">
        <v>9</v>
      </c>
      <c r="B16" s="27" t="s">
        <v>75</v>
      </c>
      <c r="C16" s="27" t="s">
        <v>30</v>
      </c>
      <c r="D16" s="25" t="s">
        <v>76</v>
      </c>
      <c r="E16" s="27" t="s">
        <v>32</v>
      </c>
      <c r="F16" s="27" t="s">
        <v>33</v>
      </c>
      <c r="G16" s="26" t="s">
        <v>34</v>
      </c>
      <c r="H16" s="27" t="s">
        <v>35</v>
      </c>
      <c r="I16" s="28" t="s">
        <v>77</v>
      </c>
      <c r="J16" s="26" t="s">
        <v>78</v>
      </c>
      <c r="K16" s="26" t="s">
        <v>79</v>
      </c>
      <c r="L16" s="42">
        <v>500</v>
      </c>
      <c r="M16" s="42">
        <f t="shared" si="2"/>
        <v>730</v>
      </c>
      <c r="N16" s="42">
        <f t="shared" si="3"/>
        <v>230</v>
      </c>
      <c r="O16" s="42">
        <f t="shared" si="4"/>
        <v>730</v>
      </c>
      <c r="P16" s="42">
        <v>730</v>
      </c>
      <c r="Q16" s="42"/>
      <c r="R16" s="51"/>
      <c r="S16" s="42"/>
      <c r="T16" s="50"/>
      <c r="U16" s="59"/>
    </row>
    <row r="17" s="3" customFormat="1" ht="122" customHeight="1" spans="1:21">
      <c r="A17" s="26">
        <v>10</v>
      </c>
      <c r="B17" s="27" t="s">
        <v>80</v>
      </c>
      <c r="C17" s="27" t="s">
        <v>30</v>
      </c>
      <c r="D17" s="25" t="s">
        <v>81</v>
      </c>
      <c r="E17" s="27" t="s">
        <v>32</v>
      </c>
      <c r="F17" s="27" t="s">
        <v>33</v>
      </c>
      <c r="G17" s="26" t="s">
        <v>34</v>
      </c>
      <c r="H17" s="27" t="s">
        <v>35</v>
      </c>
      <c r="I17" s="28" t="s">
        <v>82</v>
      </c>
      <c r="J17" s="26" t="s">
        <v>83</v>
      </c>
      <c r="K17" s="26" t="s">
        <v>84</v>
      </c>
      <c r="L17" s="42">
        <v>750</v>
      </c>
      <c r="M17" s="42">
        <f t="shared" si="2"/>
        <v>750</v>
      </c>
      <c r="N17" s="42">
        <f t="shared" si="3"/>
        <v>0</v>
      </c>
      <c r="O17" s="42">
        <f t="shared" si="4"/>
        <v>750</v>
      </c>
      <c r="P17" s="42">
        <v>750</v>
      </c>
      <c r="Q17" s="42"/>
      <c r="R17" s="51"/>
      <c r="S17" s="42"/>
      <c r="T17" s="50"/>
      <c r="U17" s="59"/>
    </row>
    <row r="18" s="3" customFormat="1" ht="113" customHeight="1" spans="1:21">
      <c r="A18" s="26">
        <v>11</v>
      </c>
      <c r="B18" s="27" t="s">
        <v>85</v>
      </c>
      <c r="C18" s="27" t="s">
        <v>30</v>
      </c>
      <c r="D18" s="25" t="s">
        <v>86</v>
      </c>
      <c r="E18" s="27" t="s">
        <v>32</v>
      </c>
      <c r="F18" s="27" t="s">
        <v>33</v>
      </c>
      <c r="G18" s="26" t="s">
        <v>34</v>
      </c>
      <c r="H18" s="27" t="s">
        <v>35</v>
      </c>
      <c r="I18" s="28" t="s">
        <v>87</v>
      </c>
      <c r="J18" s="26" t="s">
        <v>88</v>
      </c>
      <c r="K18" s="26" t="s">
        <v>89</v>
      </c>
      <c r="L18" s="42">
        <v>120</v>
      </c>
      <c r="M18" s="42">
        <f t="shared" si="2"/>
        <v>36</v>
      </c>
      <c r="N18" s="42">
        <f t="shared" si="3"/>
        <v>-84</v>
      </c>
      <c r="O18" s="42">
        <f t="shared" si="4"/>
        <v>36</v>
      </c>
      <c r="P18" s="42">
        <v>36</v>
      </c>
      <c r="Q18" s="42"/>
      <c r="R18" s="51"/>
      <c r="S18" s="42"/>
      <c r="T18" s="50"/>
      <c r="U18" s="59"/>
    </row>
    <row r="19" s="4" customFormat="1" ht="246" customHeight="1" spans="1:21">
      <c r="A19" s="26">
        <v>12</v>
      </c>
      <c r="B19" s="27" t="s">
        <v>90</v>
      </c>
      <c r="C19" s="27" t="s">
        <v>30</v>
      </c>
      <c r="D19" s="25" t="s">
        <v>91</v>
      </c>
      <c r="E19" s="27" t="s">
        <v>32</v>
      </c>
      <c r="F19" s="27" t="s">
        <v>33</v>
      </c>
      <c r="G19" s="26" t="s">
        <v>34</v>
      </c>
      <c r="H19" s="27" t="s">
        <v>35</v>
      </c>
      <c r="I19" s="28" t="s">
        <v>92</v>
      </c>
      <c r="J19" s="26" t="s">
        <v>93</v>
      </c>
      <c r="K19" s="26" t="s">
        <v>94</v>
      </c>
      <c r="L19" s="42">
        <v>3670</v>
      </c>
      <c r="M19" s="42">
        <f t="shared" si="2"/>
        <v>3670</v>
      </c>
      <c r="N19" s="42">
        <f t="shared" si="3"/>
        <v>0</v>
      </c>
      <c r="O19" s="42">
        <f t="shared" si="4"/>
        <v>3670</v>
      </c>
      <c r="P19" s="46">
        <v>3670</v>
      </c>
      <c r="Q19" s="42"/>
      <c r="R19" s="51"/>
      <c r="S19" s="42"/>
      <c r="T19" s="50"/>
      <c r="U19" s="42" t="s">
        <v>95</v>
      </c>
    </row>
    <row r="20" s="4" customFormat="1" ht="101" customHeight="1" spans="1:21">
      <c r="A20" s="26">
        <v>13</v>
      </c>
      <c r="B20" s="27" t="s">
        <v>96</v>
      </c>
      <c r="C20" s="27" t="s">
        <v>30</v>
      </c>
      <c r="D20" s="25" t="s">
        <v>97</v>
      </c>
      <c r="E20" s="27" t="s">
        <v>98</v>
      </c>
      <c r="F20" s="27" t="s">
        <v>33</v>
      </c>
      <c r="G20" s="26" t="s">
        <v>34</v>
      </c>
      <c r="H20" s="27" t="s">
        <v>35</v>
      </c>
      <c r="I20" s="43" t="s">
        <v>99</v>
      </c>
      <c r="J20" s="26" t="s">
        <v>100</v>
      </c>
      <c r="K20" s="26" t="s">
        <v>101</v>
      </c>
      <c r="L20" s="42">
        <v>800</v>
      </c>
      <c r="M20" s="42">
        <f t="shared" si="2"/>
        <v>800</v>
      </c>
      <c r="N20" s="42">
        <f t="shared" si="3"/>
        <v>0</v>
      </c>
      <c r="O20" s="42">
        <f t="shared" si="4"/>
        <v>800</v>
      </c>
      <c r="P20" s="46">
        <v>800</v>
      </c>
      <c r="Q20" s="42"/>
      <c r="R20" s="42"/>
      <c r="S20" s="42"/>
      <c r="T20" s="50"/>
      <c r="U20" s="31"/>
    </row>
    <row r="21" s="4" customFormat="1" ht="318" customHeight="1" spans="1:21">
      <c r="A21" s="26">
        <v>14</v>
      </c>
      <c r="B21" s="27" t="s">
        <v>102</v>
      </c>
      <c r="C21" s="27" t="s">
        <v>30</v>
      </c>
      <c r="D21" s="25" t="s">
        <v>103</v>
      </c>
      <c r="E21" s="27" t="s">
        <v>104</v>
      </c>
      <c r="F21" s="27" t="s">
        <v>33</v>
      </c>
      <c r="G21" s="26" t="s">
        <v>34</v>
      </c>
      <c r="H21" s="27" t="s">
        <v>35</v>
      </c>
      <c r="I21" s="25" t="s">
        <v>105</v>
      </c>
      <c r="J21" s="27" t="s">
        <v>106</v>
      </c>
      <c r="K21" s="27" t="s">
        <v>107</v>
      </c>
      <c r="L21" s="42">
        <v>500</v>
      </c>
      <c r="M21" s="42">
        <f t="shared" si="2"/>
        <v>500</v>
      </c>
      <c r="N21" s="42">
        <f t="shared" si="3"/>
        <v>0</v>
      </c>
      <c r="O21" s="42">
        <f t="shared" si="4"/>
        <v>500</v>
      </c>
      <c r="P21" s="42">
        <v>350</v>
      </c>
      <c r="Q21" s="24">
        <v>150</v>
      </c>
      <c r="R21" s="42"/>
      <c r="S21" s="42"/>
      <c r="T21" s="50"/>
      <c r="U21" s="31"/>
    </row>
    <row r="22" s="4" customFormat="1" ht="116" customHeight="1" spans="1:21">
      <c r="A22" s="26">
        <v>15</v>
      </c>
      <c r="B22" s="27" t="s">
        <v>108</v>
      </c>
      <c r="C22" s="27" t="s">
        <v>30</v>
      </c>
      <c r="D22" s="25" t="s">
        <v>109</v>
      </c>
      <c r="E22" s="27" t="s">
        <v>110</v>
      </c>
      <c r="F22" s="27" t="s">
        <v>33</v>
      </c>
      <c r="G22" s="26" t="s">
        <v>110</v>
      </c>
      <c r="H22" s="27" t="s">
        <v>111</v>
      </c>
      <c r="I22" s="25" t="s">
        <v>112</v>
      </c>
      <c r="J22" s="27" t="s">
        <v>113</v>
      </c>
      <c r="K22" s="27" t="s">
        <v>114</v>
      </c>
      <c r="L22" s="42">
        <v>375</v>
      </c>
      <c r="M22" s="42">
        <f t="shared" si="2"/>
        <v>375</v>
      </c>
      <c r="N22" s="42">
        <f t="shared" si="3"/>
        <v>0</v>
      </c>
      <c r="O22" s="42">
        <f t="shared" si="4"/>
        <v>375</v>
      </c>
      <c r="P22" s="42">
        <v>375</v>
      </c>
      <c r="Q22" s="24"/>
      <c r="R22" s="42"/>
      <c r="S22" s="42"/>
      <c r="T22" s="50"/>
      <c r="U22" s="31"/>
    </row>
    <row r="23" s="4" customFormat="1" ht="221" customHeight="1" spans="1:21">
      <c r="A23" s="26">
        <v>16</v>
      </c>
      <c r="B23" s="26" t="s">
        <v>115</v>
      </c>
      <c r="C23" s="26" t="s">
        <v>30</v>
      </c>
      <c r="D23" s="28" t="s">
        <v>116</v>
      </c>
      <c r="E23" s="26" t="s">
        <v>117</v>
      </c>
      <c r="F23" s="26" t="s">
        <v>33</v>
      </c>
      <c r="G23" s="26" t="s">
        <v>118</v>
      </c>
      <c r="H23" s="28" t="s">
        <v>119</v>
      </c>
      <c r="I23" s="28" t="s">
        <v>120</v>
      </c>
      <c r="J23" s="26" t="s">
        <v>121</v>
      </c>
      <c r="K23" s="26" t="s">
        <v>122</v>
      </c>
      <c r="L23" s="42">
        <v>9295</v>
      </c>
      <c r="M23" s="42">
        <f t="shared" si="2"/>
        <v>8070</v>
      </c>
      <c r="N23" s="42">
        <f t="shared" si="3"/>
        <v>-1225</v>
      </c>
      <c r="O23" s="42">
        <f t="shared" si="4"/>
        <v>1270</v>
      </c>
      <c r="P23" s="46">
        <v>450</v>
      </c>
      <c r="Q23" s="52">
        <v>820</v>
      </c>
      <c r="R23" s="52"/>
      <c r="S23" s="42"/>
      <c r="T23" s="53">
        <v>6800</v>
      </c>
      <c r="U23" s="42"/>
    </row>
    <row r="24" s="4" customFormat="1" ht="264" customHeight="1" spans="1:21">
      <c r="A24" s="26">
        <v>17</v>
      </c>
      <c r="B24" s="26" t="s">
        <v>123</v>
      </c>
      <c r="C24" s="26" t="s">
        <v>30</v>
      </c>
      <c r="D24" s="28" t="s">
        <v>124</v>
      </c>
      <c r="E24" s="26" t="s">
        <v>117</v>
      </c>
      <c r="F24" s="26" t="s">
        <v>33</v>
      </c>
      <c r="G24" s="26" t="s">
        <v>118</v>
      </c>
      <c r="H24" s="28" t="s">
        <v>119</v>
      </c>
      <c r="I24" s="28" t="s">
        <v>125</v>
      </c>
      <c r="J24" s="26" t="s">
        <v>121</v>
      </c>
      <c r="K24" s="26" t="s">
        <v>122</v>
      </c>
      <c r="L24" s="42">
        <v>6000</v>
      </c>
      <c r="M24" s="42">
        <f t="shared" si="2"/>
        <v>6000</v>
      </c>
      <c r="N24" s="42">
        <f t="shared" si="3"/>
        <v>0</v>
      </c>
      <c r="O24" s="42">
        <f t="shared" si="4"/>
        <v>6000</v>
      </c>
      <c r="P24" s="46">
        <v>2500</v>
      </c>
      <c r="Q24" s="52">
        <v>3500</v>
      </c>
      <c r="R24" s="52"/>
      <c r="S24" s="42"/>
      <c r="T24" s="53"/>
      <c r="U24" s="26"/>
    </row>
    <row r="25" s="4" customFormat="1" ht="131" customHeight="1" spans="1:21">
      <c r="A25" s="26">
        <v>18</v>
      </c>
      <c r="B25" s="26" t="s">
        <v>126</v>
      </c>
      <c r="C25" s="26" t="s">
        <v>30</v>
      </c>
      <c r="D25" s="28" t="s">
        <v>127</v>
      </c>
      <c r="E25" s="26" t="s">
        <v>128</v>
      </c>
      <c r="F25" s="26" t="s">
        <v>33</v>
      </c>
      <c r="G25" s="26" t="s">
        <v>34</v>
      </c>
      <c r="H25" s="27" t="s">
        <v>35</v>
      </c>
      <c r="I25" s="28" t="s">
        <v>129</v>
      </c>
      <c r="J25" s="26" t="s">
        <v>130</v>
      </c>
      <c r="K25" s="26" t="s">
        <v>131</v>
      </c>
      <c r="L25" s="42">
        <v>3000</v>
      </c>
      <c r="M25" s="42">
        <f t="shared" si="2"/>
        <v>2800</v>
      </c>
      <c r="N25" s="42">
        <f t="shared" si="3"/>
        <v>-200</v>
      </c>
      <c r="O25" s="42">
        <f t="shared" si="4"/>
        <v>2800</v>
      </c>
      <c r="P25" s="47">
        <v>2100</v>
      </c>
      <c r="Q25" s="52">
        <v>700</v>
      </c>
      <c r="R25" s="52"/>
      <c r="S25" s="42"/>
      <c r="T25" s="53"/>
      <c r="U25" s="31"/>
    </row>
    <row r="26" s="4" customFormat="1" ht="121" customHeight="1" spans="1:21">
      <c r="A26" s="26">
        <v>19</v>
      </c>
      <c r="B26" s="26" t="s">
        <v>132</v>
      </c>
      <c r="C26" s="26" t="s">
        <v>30</v>
      </c>
      <c r="D26" s="28" t="s">
        <v>133</v>
      </c>
      <c r="E26" s="26" t="s">
        <v>134</v>
      </c>
      <c r="F26" s="26" t="s">
        <v>33</v>
      </c>
      <c r="G26" s="26" t="s">
        <v>34</v>
      </c>
      <c r="H26" s="27" t="s">
        <v>35</v>
      </c>
      <c r="I26" s="28" t="s">
        <v>135</v>
      </c>
      <c r="J26" s="26" t="s">
        <v>136</v>
      </c>
      <c r="K26" s="26" t="s">
        <v>137</v>
      </c>
      <c r="L26" s="42">
        <v>3512</v>
      </c>
      <c r="M26" s="42">
        <f t="shared" si="2"/>
        <v>4361</v>
      </c>
      <c r="N26" s="42">
        <f t="shared" si="3"/>
        <v>849</v>
      </c>
      <c r="O26" s="42">
        <f t="shared" si="4"/>
        <v>961</v>
      </c>
      <c r="P26" s="47">
        <v>961</v>
      </c>
      <c r="Q26" s="52"/>
      <c r="R26" s="52"/>
      <c r="S26" s="42"/>
      <c r="T26" s="53">
        <v>3400</v>
      </c>
      <c r="U26" s="26"/>
    </row>
    <row r="27" s="4" customFormat="1" ht="151" customHeight="1" spans="1:21">
      <c r="A27" s="26">
        <v>20</v>
      </c>
      <c r="B27" s="27" t="s">
        <v>138</v>
      </c>
      <c r="C27" s="27" t="s">
        <v>139</v>
      </c>
      <c r="D27" s="25" t="s">
        <v>140</v>
      </c>
      <c r="E27" s="27" t="s">
        <v>141</v>
      </c>
      <c r="F27" s="27" t="s">
        <v>33</v>
      </c>
      <c r="G27" s="27" t="s">
        <v>142</v>
      </c>
      <c r="H27" s="27" t="s">
        <v>35</v>
      </c>
      <c r="I27" s="25" t="s">
        <v>143</v>
      </c>
      <c r="J27" s="27" t="s">
        <v>144</v>
      </c>
      <c r="K27" s="27" t="s">
        <v>145</v>
      </c>
      <c r="L27" s="42">
        <v>2300</v>
      </c>
      <c r="M27" s="42">
        <f t="shared" si="2"/>
        <v>2135</v>
      </c>
      <c r="N27" s="42">
        <f t="shared" si="3"/>
        <v>-165</v>
      </c>
      <c r="O27" s="42">
        <f t="shared" si="4"/>
        <v>2135</v>
      </c>
      <c r="P27" s="42">
        <v>2135</v>
      </c>
      <c r="Q27" s="24"/>
      <c r="R27" s="42"/>
      <c r="S27" s="42"/>
      <c r="T27" s="50"/>
      <c r="U27" s="42" t="s">
        <v>146</v>
      </c>
    </row>
    <row r="28" s="4" customFormat="1" ht="93" customHeight="1" spans="1:21">
      <c r="A28" s="26">
        <v>21</v>
      </c>
      <c r="B28" s="27" t="s">
        <v>147</v>
      </c>
      <c r="C28" s="27" t="s">
        <v>139</v>
      </c>
      <c r="D28" s="25" t="s">
        <v>148</v>
      </c>
      <c r="E28" s="27" t="s">
        <v>141</v>
      </c>
      <c r="F28" s="27" t="s">
        <v>33</v>
      </c>
      <c r="G28" s="27" t="s">
        <v>142</v>
      </c>
      <c r="H28" s="27" t="s">
        <v>35</v>
      </c>
      <c r="I28" s="25" t="s">
        <v>149</v>
      </c>
      <c r="J28" s="27" t="s">
        <v>150</v>
      </c>
      <c r="K28" s="27" t="s">
        <v>151</v>
      </c>
      <c r="L28" s="42">
        <v>300</v>
      </c>
      <c r="M28" s="42">
        <f t="shared" si="2"/>
        <v>300</v>
      </c>
      <c r="N28" s="42">
        <f t="shared" si="3"/>
        <v>0</v>
      </c>
      <c r="O28" s="42">
        <f t="shared" si="4"/>
        <v>300</v>
      </c>
      <c r="P28" s="42">
        <v>166</v>
      </c>
      <c r="Q28" s="24">
        <v>134</v>
      </c>
      <c r="R28" s="42"/>
      <c r="S28" s="42"/>
      <c r="T28" s="50"/>
      <c r="U28" s="26" t="s">
        <v>152</v>
      </c>
    </row>
    <row r="29" s="4" customFormat="1" ht="260" customHeight="1" spans="1:21">
      <c r="A29" s="26">
        <v>22</v>
      </c>
      <c r="B29" s="27" t="s">
        <v>153</v>
      </c>
      <c r="C29" s="27" t="s">
        <v>30</v>
      </c>
      <c r="D29" s="27" t="s">
        <v>154</v>
      </c>
      <c r="E29" s="27" t="s">
        <v>155</v>
      </c>
      <c r="F29" s="27" t="s">
        <v>156</v>
      </c>
      <c r="G29" s="27" t="s">
        <v>157</v>
      </c>
      <c r="H29" s="27" t="s">
        <v>158</v>
      </c>
      <c r="I29" s="27" t="s">
        <v>159</v>
      </c>
      <c r="J29" s="24" t="s">
        <v>160</v>
      </c>
      <c r="K29" s="24" t="s">
        <v>161</v>
      </c>
      <c r="L29" s="27">
        <v>0</v>
      </c>
      <c r="M29" s="42">
        <f t="shared" si="2"/>
        <v>398</v>
      </c>
      <c r="N29" s="42">
        <f t="shared" si="3"/>
        <v>398</v>
      </c>
      <c r="O29" s="42">
        <f t="shared" si="4"/>
        <v>398</v>
      </c>
      <c r="P29" s="42">
        <v>398</v>
      </c>
      <c r="Q29" s="27"/>
      <c r="R29" s="24"/>
      <c r="S29" s="27"/>
      <c r="T29" s="54"/>
      <c r="U29" s="27" t="s">
        <v>162</v>
      </c>
    </row>
    <row r="30" s="4" customFormat="1" ht="43" customHeight="1" spans="1:21">
      <c r="A30" s="29" t="s">
        <v>163</v>
      </c>
      <c r="B30" s="30"/>
      <c r="C30" s="24">
        <v>7</v>
      </c>
      <c r="D30" s="25"/>
      <c r="E30" s="27"/>
      <c r="F30" s="27"/>
      <c r="G30" s="27"/>
      <c r="H30" s="27"/>
      <c r="I30" s="25"/>
      <c r="J30" s="26"/>
      <c r="K30" s="26"/>
      <c r="L30" s="42">
        <f>SUM(L31:L37)</f>
        <v>16710</v>
      </c>
      <c r="M30" s="42">
        <f t="shared" ref="M30:T30" si="5">SUM(M31:M37)</f>
        <v>15499.92</v>
      </c>
      <c r="N30" s="42">
        <f t="shared" si="5"/>
        <v>-1210.08</v>
      </c>
      <c r="O30" s="42">
        <f t="shared" si="5"/>
        <v>9708.88</v>
      </c>
      <c r="P30" s="42">
        <f t="shared" si="5"/>
        <v>8550.86</v>
      </c>
      <c r="Q30" s="42">
        <f t="shared" si="5"/>
        <v>1158.02</v>
      </c>
      <c r="R30" s="42">
        <f t="shared" si="5"/>
        <v>5791.04</v>
      </c>
      <c r="S30" s="42">
        <f t="shared" si="5"/>
        <v>0</v>
      </c>
      <c r="T30" s="50">
        <f t="shared" si="5"/>
        <v>0</v>
      </c>
      <c r="U30" s="42"/>
    </row>
    <row r="31" s="5" customFormat="1" ht="107" customHeight="1" spans="1:21">
      <c r="A31" s="26">
        <v>23</v>
      </c>
      <c r="B31" s="27" t="s">
        <v>164</v>
      </c>
      <c r="C31" s="27" t="s">
        <v>165</v>
      </c>
      <c r="D31" s="25" t="s">
        <v>166</v>
      </c>
      <c r="E31" s="27" t="s">
        <v>167</v>
      </c>
      <c r="F31" s="27" t="s">
        <v>33</v>
      </c>
      <c r="G31" s="26" t="s">
        <v>168</v>
      </c>
      <c r="H31" s="26" t="s">
        <v>169</v>
      </c>
      <c r="I31" s="28" t="s">
        <v>170</v>
      </c>
      <c r="J31" s="26" t="s">
        <v>171</v>
      </c>
      <c r="K31" s="26" t="s">
        <v>172</v>
      </c>
      <c r="L31" s="42">
        <v>8000</v>
      </c>
      <c r="M31" s="42">
        <f t="shared" si="2"/>
        <v>8000</v>
      </c>
      <c r="N31" s="42">
        <f t="shared" si="3"/>
        <v>0</v>
      </c>
      <c r="O31" s="42">
        <f t="shared" si="4"/>
        <v>2900</v>
      </c>
      <c r="P31" s="46">
        <v>2900</v>
      </c>
      <c r="Q31" s="52"/>
      <c r="R31" s="51">
        <v>5100</v>
      </c>
      <c r="S31" s="52"/>
      <c r="T31" s="55"/>
      <c r="U31" s="61"/>
    </row>
    <row r="32" s="5" customFormat="1" ht="87" customHeight="1" spans="1:21">
      <c r="A32" s="26">
        <v>24</v>
      </c>
      <c r="B32" s="26" t="s">
        <v>173</v>
      </c>
      <c r="C32" s="27" t="s">
        <v>30</v>
      </c>
      <c r="D32" s="25" t="s">
        <v>174</v>
      </c>
      <c r="E32" s="27" t="s">
        <v>175</v>
      </c>
      <c r="F32" s="27" t="s">
        <v>33</v>
      </c>
      <c r="G32" s="26" t="s">
        <v>118</v>
      </c>
      <c r="H32" s="28" t="s">
        <v>119</v>
      </c>
      <c r="I32" s="28" t="s">
        <v>176</v>
      </c>
      <c r="J32" s="26" t="s">
        <v>177</v>
      </c>
      <c r="K32" s="26" t="s">
        <v>178</v>
      </c>
      <c r="L32" s="42">
        <v>500</v>
      </c>
      <c r="M32" s="42">
        <f t="shared" si="2"/>
        <v>500</v>
      </c>
      <c r="N32" s="42">
        <f t="shared" si="3"/>
        <v>0</v>
      </c>
      <c r="O32" s="42">
        <f t="shared" si="4"/>
        <v>500</v>
      </c>
      <c r="P32" s="46">
        <v>500</v>
      </c>
      <c r="Q32" s="52"/>
      <c r="R32" s="42"/>
      <c r="S32" s="52"/>
      <c r="T32" s="53"/>
      <c r="U32" s="61"/>
    </row>
    <row r="33" s="5" customFormat="1" ht="131" customHeight="1" spans="1:21">
      <c r="A33" s="26">
        <v>25</v>
      </c>
      <c r="B33" s="26" t="s">
        <v>179</v>
      </c>
      <c r="C33" s="26" t="s">
        <v>30</v>
      </c>
      <c r="D33" s="28" t="s">
        <v>180</v>
      </c>
      <c r="E33" s="26" t="s">
        <v>32</v>
      </c>
      <c r="F33" s="26" t="s">
        <v>33</v>
      </c>
      <c r="G33" s="26" t="s">
        <v>34</v>
      </c>
      <c r="H33" s="26" t="s">
        <v>35</v>
      </c>
      <c r="I33" s="28" t="s">
        <v>181</v>
      </c>
      <c r="J33" s="26" t="s">
        <v>182</v>
      </c>
      <c r="K33" s="31" t="s">
        <v>183</v>
      </c>
      <c r="L33" s="42">
        <v>1510</v>
      </c>
      <c r="M33" s="42">
        <f t="shared" si="2"/>
        <v>1500</v>
      </c>
      <c r="N33" s="42">
        <f t="shared" si="3"/>
        <v>-10</v>
      </c>
      <c r="O33" s="42">
        <f t="shared" si="4"/>
        <v>1500</v>
      </c>
      <c r="P33" s="46">
        <v>1500</v>
      </c>
      <c r="Q33" s="51"/>
      <c r="R33" s="51"/>
      <c r="S33" s="51"/>
      <c r="T33" s="56"/>
      <c r="U33" s="61"/>
    </row>
    <row r="34" s="5" customFormat="1" ht="93" customHeight="1" spans="1:21">
      <c r="A34" s="26">
        <v>26</v>
      </c>
      <c r="B34" s="26" t="s">
        <v>184</v>
      </c>
      <c r="C34" s="26" t="s">
        <v>30</v>
      </c>
      <c r="D34" s="28" t="s">
        <v>185</v>
      </c>
      <c r="E34" s="26" t="s">
        <v>32</v>
      </c>
      <c r="F34" s="26" t="s">
        <v>186</v>
      </c>
      <c r="G34" s="26" t="s">
        <v>187</v>
      </c>
      <c r="H34" s="26" t="s">
        <v>188</v>
      </c>
      <c r="I34" s="28" t="s">
        <v>189</v>
      </c>
      <c r="J34" s="31" t="s">
        <v>190</v>
      </c>
      <c r="K34" s="26" t="s">
        <v>191</v>
      </c>
      <c r="L34" s="42">
        <v>3800</v>
      </c>
      <c r="M34" s="42">
        <f t="shared" si="2"/>
        <v>2594.92</v>
      </c>
      <c r="N34" s="42">
        <f t="shared" si="3"/>
        <v>-1205.08</v>
      </c>
      <c r="O34" s="42">
        <f t="shared" si="4"/>
        <v>2450.86</v>
      </c>
      <c r="P34" s="46">
        <v>2450.86</v>
      </c>
      <c r="Q34" s="51"/>
      <c r="R34" s="51">
        <v>144.06</v>
      </c>
      <c r="S34" s="51"/>
      <c r="T34" s="56"/>
      <c r="U34" s="62" t="s">
        <v>192</v>
      </c>
    </row>
    <row r="35" s="5" customFormat="1" ht="87" customHeight="1" spans="1:21">
      <c r="A35" s="26">
        <v>27</v>
      </c>
      <c r="B35" s="26" t="s">
        <v>193</v>
      </c>
      <c r="C35" s="31" t="s">
        <v>30</v>
      </c>
      <c r="D35" s="28" t="s">
        <v>194</v>
      </c>
      <c r="E35" s="31" t="s">
        <v>32</v>
      </c>
      <c r="F35" s="26" t="s">
        <v>195</v>
      </c>
      <c r="G35" s="31" t="s">
        <v>142</v>
      </c>
      <c r="H35" s="26" t="s">
        <v>35</v>
      </c>
      <c r="I35" s="28" t="s">
        <v>196</v>
      </c>
      <c r="J35" s="26" t="s">
        <v>197</v>
      </c>
      <c r="K35" s="31" t="s">
        <v>198</v>
      </c>
      <c r="L35" s="42">
        <v>1000</v>
      </c>
      <c r="M35" s="42">
        <f t="shared" si="2"/>
        <v>905</v>
      </c>
      <c r="N35" s="42">
        <f t="shared" si="3"/>
        <v>-95</v>
      </c>
      <c r="O35" s="42">
        <f t="shared" si="4"/>
        <v>858.02</v>
      </c>
      <c r="P35" s="46"/>
      <c r="Q35" s="52">
        <v>858.02</v>
      </c>
      <c r="R35" s="51">
        <v>46.98</v>
      </c>
      <c r="S35" s="52"/>
      <c r="T35" s="53"/>
      <c r="U35" s="61"/>
    </row>
    <row r="36" s="5" customFormat="1" ht="106" customHeight="1" spans="1:21">
      <c r="A36" s="26">
        <v>28</v>
      </c>
      <c r="B36" s="26" t="s">
        <v>199</v>
      </c>
      <c r="C36" s="31" t="s">
        <v>30</v>
      </c>
      <c r="D36" s="28" t="s">
        <v>200</v>
      </c>
      <c r="E36" s="31" t="s">
        <v>32</v>
      </c>
      <c r="F36" s="26" t="s">
        <v>195</v>
      </c>
      <c r="G36" s="31" t="s">
        <v>142</v>
      </c>
      <c r="H36" s="26" t="s">
        <v>35</v>
      </c>
      <c r="I36" s="28" t="s">
        <v>201</v>
      </c>
      <c r="J36" s="31" t="s">
        <v>202</v>
      </c>
      <c r="K36" s="31" t="s">
        <v>203</v>
      </c>
      <c r="L36" s="42">
        <v>1900</v>
      </c>
      <c r="M36" s="42">
        <f t="shared" si="2"/>
        <v>1600</v>
      </c>
      <c r="N36" s="42">
        <f t="shared" si="3"/>
        <v>-300</v>
      </c>
      <c r="O36" s="42">
        <f t="shared" si="4"/>
        <v>1100</v>
      </c>
      <c r="P36" s="46">
        <v>800</v>
      </c>
      <c r="Q36" s="52">
        <v>300</v>
      </c>
      <c r="R36" s="51">
        <v>500</v>
      </c>
      <c r="S36" s="52"/>
      <c r="T36" s="53"/>
      <c r="U36" s="62" t="s">
        <v>204</v>
      </c>
    </row>
    <row r="37" s="5" customFormat="1" ht="130" customHeight="1" spans="1:21">
      <c r="A37" s="26">
        <v>29</v>
      </c>
      <c r="B37" s="26" t="s">
        <v>205</v>
      </c>
      <c r="C37" s="26" t="s">
        <v>30</v>
      </c>
      <c r="D37" s="26" t="s">
        <v>206</v>
      </c>
      <c r="E37" s="26" t="s">
        <v>117</v>
      </c>
      <c r="F37" s="26" t="s">
        <v>207</v>
      </c>
      <c r="G37" s="26" t="s">
        <v>208</v>
      </c>
      <c r="H37" s="26" t="s">
        <v>209</v>
      </c>
      <c r="I37" s="26" t="s">
        <v>210</v>
      </c>
      <c r="J37" s="26" t="s">
        <v>211</v>
      </c>
      <c r="K37" s="26" t="s">
        <v>212</v>
      </c>
      <c r="L37" s="26">
        <v>0</v>
      </c>
      <c r="M37" s="42">
        <f t="shared" si="2"/>
        <v>400</v>
      </c>
      <c r="N37" s="42">
        <f t="shared" si="3"/>
        <v>400</v>
      </c>
      <c r="O37" s="42">
        <f t="shared" si="4"/>
        <v>400</v>
      </c>
      <c r="P37" s="42">
        <v>400</v>
      </c>
      <c r="Q37" s="26"/>
      <c r="R37" s="26"/>
      <c r="S37" s="26"/>
      <c r="T37" s="57"/>
      <c r="U37" s="26" t="s">
        <v>162</v>
      </c>
    </row>
    <row r="38" s="5" customFormat="1" ht="30" customHeight="1" spans="1:21">
      <c r="A38" s="32" t="s">
        <v>213</v>
      </c>
      <c r="B38" s="32"/>
      <c r="C38" s="31">
        <v>7</v>
      </c>
      <c r="D38" s="33"/>
      <c r="E38" s="31"/>
      <c r="F38" s="31"/>
      <c r="G38" s="26"/>
      <c r="H38" s="31"/>
      <c r="I38" s="28"/>
      <c r="J38" s="31"/>
      <c r="K38" s="31"/>
      <c r="L38" s="42">
        <f>SUM(L39:L45)</f>
        <v>7630</v>
      </c>
      <c r="M38" s="42">
        <f t="shared" ref="M38:T38" si="6">SUM(M39:M45)</f>
        <v>7437.98</v>
      </c>
      <c r="N38" s="42">
        <f t="shared" si="6"/>
        <v>-192.02</v>
      </c>
      <c r="O38" s="42">
        <f t="shared" si="6"/>
        <v>7437.98</v>
      </c>
      <c r="P38" s="42">
        <f t="shared" si="6"/>
        <v>5700</v>
      </c>
      <c r="Q38" s="42">
        <f t="shared" si="6"/>
        <v>1737.98</v>
      </c>
      <c r="R38" s="42">
        <f t="shared" si="6"/>
        <v>0</v>
      </c>
      <c r="S38" s="42">
        <f t="shared" si="6"/>
        <v>0</v>
      </c>
      <c r="T38" s="50">
        <f t="shared" si="6"/>
        <v>0</v>
      </c>
      <c r="U38" s="51"/>
    </row>
    <row r="39" s="5" customFormat="1" ht="136" customHeight="1" spans="1:21">
      <c r="A39" s="31">
        <v>30</v>
      </c>
      <c r="B39" s="26" t="s">
        <v>214</v>
      </c>
      <c r="C39" s="26" t="s">
        <v>30</v>
      </c>
      <c r="D39" s="28" t="s">
        <v>215</v>
      </c>
      <c r="E39" s="26" t="s">
        <v>216</v>
      </c>
      <c r="F39" s="26" t="s">
        <v>33</v>
      </c>
      <c r="G39" s="26" t="s">
        <v>217</v>
      </c>
      <c r="H39" s="26" t="s">
        <v>218</v>
      </c>
      <c r="I39" s="28" t="s">
        <v>219</v>
      </c>
      <c r="J39" s="31" t="s">
        <v>220</v>
      </c>
      <c r="K39" s="31" t="s">
        <v>221</v>
      </c>
      <c r="L39" s="42">
        <v>50</v>
      </c>
      <c r="M39" s="42">
        <f t="shared" si="2"/>
        <v>0</v>
      </c>
      <c r="N39" s="42">
        <f t="shared" si="3"/>
        <v>-50</v>
      </c>
      <c r="O39" s="42">
        <f t="shared" si="4"/>
        <v>0</v>
      </c>
      <c r="P39" s="46"/>
      <c r="Q39" s="52">
        <v>0</v>
      </c>
      <c r="R39" s="51"/>
      <c r="S39" s="51"/>
      <c r="T39" s="56"/>
      <c r="U39" s="61"/>
    </row>
    <row r="40" s="5" customFormat="1" ht="161" customHeight="1" spans="1:21">
      <c r="A40" s="31">
        <v>31</v>
      </c>
      <c r="B40" s="26" t="s">
        <v>222</v>
      </c>
      <c r="C40" s="26" t="s">
        <v>30</v>
      </c>
      <c r="D40" s="28" t="s">
        <v>223</v>
      </c>
      <c r="E40" s="26" t="s">
        <v>141</v>
      </c>
      <c r="F40" s="26" t="s">
        <v>33</v>
      </c>
      <c r="G40" s="26" t="s">
        <v>217</v>
      </c>
      <c r="H40" s="26" t="s">
        <v>218</v>
      </c>
      <c r="I40" s="28" t="s">
        <v>224</v>
      </c>
      <c r="J40" s="26" t="s">
        <v>225</v>
      </c>
      <c r="K40" s="26" t="s">
        <v>226</v>
      </c>
      <c r="L40" s="42">
        <v>3200</v>
      </c>
      <c r="M40" s="42">
        <f t="shared" si="2"/>
        <v>3200</v>
      </c>
      <c r="N40" s="42">
        <f t="shared" si="3"/>
        <v>0</v>
      </c>
      <c r="O40" s="42">
        <f t="shared" si="4"/>
        <v>3200</v>
      </c>
      <c r="P40" s="46">
        <v>3200</v>
      </c>
      <c r="Q40" s="52"/>
      <c r="R40" s="51"/>
      <c r="S40" s="51"/>
      <c r="T40" s="56"/>
      <c r="U40" s="61"/>
    </row>
    <row r="41" s="5" customFormat="1" ht="172" customHeight="1" spans="1:21">
      <c r="A41" s="31">
        <v>32</v>
      </c>
      <c r="B41" s="26" t="s">
        <v>227</v>
      </c>
      <c r="C41" s="26" t="s">
        <v>30</v>
      </c>
      <c r="D41" s="28" t="s">
        <v>228</v>
      </c>
      <c r="E41" s="26" t="s">
        <v>141</v>
      </c>
      <c r="F41" s="26" t="s">
        <v>33</v>
      </c>
      <c r="G41" s="27" t="s">
        <v>142</v>
      </c>
      <c r="H41" s="26" t="s">
        <v>35</v>
      </c>
      <c r="I41" s="28" t="s">
        <v>229</v>
      </c>
      <c r="J41" s="26" t="s">
        <v>230</v>
      </c>
      <c r="K41" s="26" t="s">
        <v>231</v>
      </c>
      <c r="L41" s="42">
        <v>2700</v>
      </c>
      <c r="M41" s="42">
        <f t="shared" si="2"/>
        <v>2700</v>
      </c>
      <c r="N41" s="42">
        <f t="shared" si="3"/>
        <v>0</v>
      </c>
      <c r="O41" s="42">
        <f t="shared" si="4"/>
        <v>2700</v>
      </c>
      <c r="P41" s="42">
        <v>1500</v>
      </c>
      <c r="Q41" s="26">
        <v>1200</v>
      </c>
      <c r="R41" s="26"/>
      <c r="S41" s="26"/>
      <c r="T41" s="57"/>
      <c r="U41" s="61"/>
    </row>
    <row r="42" s="5" customFormat="1" ht="150" customHeight="1" spans="1:21">
      <c r="A42" s="31">
        <v>33</v>
      </c>
      <c r="B42" s="26" t="s">
        <v>232</v>
      </c>
      <c r="C42" s="26" t="s">
        <v>30</v>
      </c>
      <c r="D42" s="28" t="s">
        <v>233</v>
      </c>
      <c r="E42" s="26" t="s">
        <v>141</v>
      </c>
      <c r="F42" s="26" t="s">
        <v>33</v>
      </c>
      <c r="G42" s="27" t="s">
        <v>142</v>
      </c>
      <c r="H42" s="26" t="s">
        <v>35</v>
      </c>
      <c r="I42" s="28" t="s">
        <v>234</v>
      </c>
      <c r="J42" s="26" t="s">
        <v>235</v>
      </c>
      <c r="K42" s="26" t="s">
        <v>236</v>
      </c>
      <c r="L42" s="42">
        <v>1400</v>
      </c>
      <c r="M42" s="42">
        <f t="shared" si="2"/>
        <v>1400</v>
      </c>
      <c r="N42" s="42">
        <f t="shared" si="3"/>
        <v>0</v>
      </c>
      <c r="O42" s="42">
        <f t="shared" si="4"/>
        <v>1400</v>
      </c>
      <c r="P42" s="42">
        <v>1000</v>
      </c>
      <c r="Q42" s="26">
        <v>400</v>
      </c>
      <c r="R42" s="26"/>
      <c r="S42" s="26"/>
      <c r="T42" s="57"/>
      <c r="U42" s="26" t="s">
        <v>237</v>
      </c>
    </row>
    <row r="43" s="5" customFormat="1" ht="168" customHeight="1" spans="1:21">
      <c r="A43" s="31">
        <v>34</v>
      </c>
      <c r="B43" s="26" t="s">
        <v>238</v>
      </c>
      <c r="C43" s="26" t="s">
        <v>30</v>
      </c>
      <c r="D43" s="28" t="s">
        <v>239</v>
      </c>
      <c r="E43" s="26" t="s">
        <v>141</v>
      </c>
      <c r="F43" s="26" t="s">
        <v>33</v>
      </c>
      <c r="G43" s="26" t="s">
        <v>217</v>
      </c>
      <c r="H43" s="26" t="s">
        <v>218</v>
      </c>
      <c r="I43" s="28" t="s">
        <v>240</v>
      </c>
      <c r="J43" s="26" t="s">
        <v>241</v>
      </c>
      <c r="K43" s="26" t="s">
        <v>221</v>
      </c>
      <c r="L43" s="42">
        <v>80</v>
      </c>
      <c r="M43" s="42">
        <f t="shared" si="2"/>
        <v>80</v>
      </c>
      <c r="N43" s="42">
        <f t="shared" si="3"/>
        <v>0</v>
      </c>
      <c r="O43" s="42">
        <f t="shared" si="4"/>
        <v>80</v>
      </c>
      <c r="P43" s="42"/>
      <c r="Q43" s="26">
        <v>80</v>
      </c>
      <c r="R43" s="26"/>
      <c r="S43" s="26"/>
      <c r="T43" s="57"/>
      <c r="U43" s="61"/>
    </row>
    <row r="44" s="5" customFormat="1" ht="316" customHeight="1" spans="1:21">
      <c r="A44" s="31">
        <v>35</v>
      </c>
      <c r="B44" s="26" t="s">
        <v>242</v>
      </c>
      <c r="C44" s="26" t="s">
        <v>30</v>
      </c>
      <c r="D44" s="28" t="s">
        <v>243</v>
      </c>
      <c r="E44" s="26" t="s">
        <v>32</v>
      </c>
      <c r="F44" s="26" t="s">
        <v>33</v>
      </c>
      <c r="G44" s="26" t="s">
        <v>244</v>
      </c>
      <c r="H44" s="26" t="s">
        <v>245</v>
      </c>
      <c r="I44" s="28" t="s">
        <v>246</v>
      </c>
      <c r="J44" s="26"/>
      <c r="K44" s="26"/>
      <c r="L44" s="42">
        <v>200</v>
      </c>
      <c r="M44" s="42">
        <f t="shared" si="2"/>
        <v>0</v>
      </c>
      <c r="N44" s="42">
        <f t="shared" si="3"/>
        <v>-200</v>
      </c>
      <c r="O44" s="42">
        <f t="shared" si="4"/>
        <v>0</v>
      </c>
      <c r="P44" s="42">
        <v>0</v>
      </c>
      <c r="Q44" s="26"/>
      <c r="R44" s="26"/>
      <c r="S44" s="26"/>
      <c r="T44" s="57"/>
      <c r="U44" s="26" t="s">
        <v>247</v>
      </c>
    </row>
    <row r="45" s="5" customFormat="1" ht="176" customHeight="1" spans="1:21">
      <c r="A45" s="31">
        <v>36</v>
      </c>
      <c r="B45" s="28" t="s">
        <v>248</v>
      </c>
      <c r="C45" s="28" t="s">
        <v>30</v>
      </c>
      <c r="D45" s="28" t="s">
        <v>249</v>
      </c>
      <c r="E45" s="28" t="s">
        <v>250</v>
      </c>
      <c r="F45" s="28" t="s">
        <v>33</v>
      </c>
      <c r="G45" s="26" t="s">
        <v>251</v>
      </c>
      <c r="H45" s="26" t="s">
        <v>252</v>
      </c>
      <c r="I45" s="28" t="s">
        <v>253</v>
      </c>
      <c r="J45" s="26" t="s">
        <v>254</v>
      </c>
      <c r="K45" s="26" t="s">
        <v>255</v>
      </c>
      <c r="L45" s="26">
        <v>0</v>
      </c>
      <c r="M45" s="42">
        <f t="shared" si="2"/>
        <v>57.98</v>
      </c>
      <c r="N45" s="42">
        <f t="shared" si="3"/>
        <v>57.98</v>
      </c>
      <c r="O45" s="42">
        <f t="shared" si="4"/>
        <v>57.98</v>
      </c>
      <c r="P45" s="26"/>
      <c r="Q45" s="26">
        <v>57.98</v>
      </c>
      <c r="R45" s="26"/>
      <c r="S45" s="26"/>
      <c r="T45" s="57"/>
      <c r="U45" s="26"/>
    </row>
  </sheetData>
  <autoFilter ref="A4:U45">
    <extLst/>
  </autoFilter>
  <mergeCells count="25">
    <mergeCell ref="A1:B1"/>
    <mergeCell ref="A2:U2"/>
    <mergeCell ref="J3:K3"/>
    <mergeCell ref="L3:T3"/>
    <mergeCell ref="O4:Q4"/>
    <mergeCell ref="R4:T4"/>
    <mergeCell ref="A6:B6"/>
    <mergeCell ref="A7:B7"/>
    <mergeCell ref="A30:B30"/>
    <mergeCell ref="A38:B38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4:J5"/>
    <mergeCell ref="K4:K5"/>
    <mergeCell ref="L4:L5"/>
    <mergeCell ref="M4:M5"/>
    <mergeCell ref="N4:N5"/>
    <mergeCell ref="U4:U6"/>
  </mergeCells>
  <printOptions horizontalCentered="1"/>
  <pageMargins left="0.314583333333333" right="0.118055555555556" top="0.826388888888889" bottom="0.354166666666667" header="0.275" footer="0.0784722222222222"/>
  <pageSetup paperSize="9" scale="70" fitToHeight="0" orientation="landscape" horizontalDpi="600"/>
  <headerFooter/>
  <ignoredErrors>
    <ignoredError sqref="M38:O38 M30:O3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2023-11-15T08:25:00Z</dcterms:created>
  <dcterms:modified xsi:type="dcterms:W3CDTF">2024-10-09T18:00:36Z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6CCFB8991F5AEBDA44540667E982B5C0</vt:lpwstr>
  </property>
  <property fmtid="{D5CDD505-2E9C-101B-9397-08002B2CF9AE}" pid="3" name="KSOProductBuildVer">
    <vt:lpwstr>2052-11.8.2.11929</vt:lpwstr>
  </property>
</Properties>
</file>